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copolo.silva\Desktop\E-books e ferramentas espias\"/>
    </mc:Choice>
  </mc:AlternateContent>
  <bookViews>
    <workbookView xWindow="0" yWindow="0" windowWidth="11265" windowHeight="3525"/>
  </bookViews>
  <sheets>
    <sheet name="Instruções" sheetId="1" r:id="rId1"/>
    <sheet name="Cálculo_budget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60" i="2" l="1"/>
  <c r="R59" i="2"/>
  <c r="R58" i="2"/>
  <c r="R57" i="2"/>
  <c r="R56" i="2"/>
  <c r="R55" i="2"/>
  <c r="R54" i="2"/>
  <c r="Q53" i="2"/>
  <c r="P53" i="2"/>
  <c r="O53" i="2"/>
  <c r="N53" i="2"/>
  <c r="M53" i="2"/>
  <c r="L53" i="2"/>
  <c r="K53" i="2"/>
  <c r="J53" i="2"/>
  <c r="I53" i="2"/>
  <c r="H53" i="2"/>
  <c r="G53" i="2"/>
  <c r="F53" i="2"/>
  <c r="R53" i="2" s="1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4" i="2"/>
  <c r="Q32" i="2"/>
  <c r="P32" i="2"/>
  <c r="O32" i="2"/>
  <c r="N32" i="2"/>
  <c r="M32" i="2"/>
  <c r="L32" i="2"/>
  <c r="K32" i="2"/>
  <c r="J32" i="2"/>
  <c r="I32" i="2"/>
  <c r="H32" i="2"/>
  <c r="G32" i="2"/>
  <c r="F32" i="2"/>
  <c r="R26" i="2"/>
  <c r="R25" i="2"/>
  <c r="R24" i="2"/>
  <c r="R23" i="2"/>
  <c r="R22" i="2"/>
  <c r="R21" i="2"/>
  <c r="R20" i="2"/>
  <c r="R19" i="2"/>
  <c r="R18" i="2"/>
  <c r="F16" i="2"/>
  <c r="G16" i="2" s="1"/>
  <c r="H16" i="2" s="1"/>
  <c r="I16" i="2" s="1"/>
  <c r="J16" i="2" s="1"/>
  <c r="K16" i="2" s="1"/>
  <c r="L16" i="2" s="1"/>
  <c r="M16" i="2" s="1"/>
  <c r="N16" i="2" s="1"/>
  <c r="O16" i="2" s="1"/>
  <c r="P16" i="2" s="1"/>
  <c r="Q16" i="2" s="1"/>
  <c r="Q15" i="2"/>
  <c r="P15" i="2"/>
  <c r="O15" i="2"/>
  <c r="N15" i="2"/>
  <c r="M15" i="2"/>
  <c r="L15" i="2"/>
  <c r="K15" i="2"/>
  <c r="J15" i="2"/>
  <c r="I15" i="2"/>
  <c r="H15" i="2"/>
  <c r="G15" i="2"/>
  <c r="F15" i="2"/>
  <c r="R15" i="2" s="1"/>
  <c r="F5" i="2"/>
  <c r="F7" i="2" s="1"/>
  <c r="R32" i="2" l="1"/>
  <c r="R62" i="2" s="1"/>
  <c r="G5" i="2"/>
  <c r="G7" i="2" s="1"/>
  <c r="R16" i="2"/>
  <c r="R49" i="2" l="1"/>
  <c r="H5" i="2"/>
  <c r="H7" i="2" s="1"/>
  <c r="I5" i="2" l="1"/>
  <c r="I7" i="2" s="1"/>
  <c r="J5" i="2" l="1"/>
  <c r="J7" i="2" s="1"/>
  <c r="K5" i="2" l="1"/>
  <c r="K7" i="2" s="1"/>
  <c r="L5" i="2" l="1"/>
  <c r="L7" i="2" s="1"/>
  <c r="M5" i="2" l="1"/>
  <c r="M7" i="2" s="1"/>
  <c r="N5" i="2" l="1"/>
  <c r="N7" i="2" s="1"/>
  <c r="O5" i="2" l="1"/>
  <c r="O7" i="2" s="1"/>
  <c r="P5" i="2" l="1"/>
  <c r="P7" i="2" s="1"/>
  <c r="Q5" i="2" l="1"/>
  <c r="Q7" i="2" s="1"/>
</calcChain>
</file>

<file path=xl/comments1.xml><?xml version="1.0" encoding="utf-8"?>
<comments xmlns="http://schemas.openxmlformats.org/spreadsheetml/2006/main">
  <authors>
    <author/>
  </authors>
  <commentList>
    <comment ref="B45" authorId="0" shapeId="0">
      <text>
        <r>
          <rPr>
            <sz val="10"/>
            <color rgb="FF000000"/>
            <rFont val="Arial"/>
          </rPr>
          <t>Multiplique pelo número de novas admissões</t>
        </r>
      </text>
    </comment>
    <comment ref="B46" authorId="0" shapeId="0">
      <text>
        <r>
          <rPr>
            <sz val="10"/>
            <color rgb="FF000000"/>
            <rFont val="Arial"/>
          </rPr>
          <t>Esse campo é sugerido para empresas trabalham remotamente e fazem ações de entrega de kits, presentes, materiais, etc.</t>
        </r>
      </text>
    </comment>
    <comment ref="R62" authorId="0" shapeId="0">
      <text>
        <r>
          <rPr>
            <sz val="10"/>
            <color rgb="FF000000"/>
            <rFont val="Arial"/>
          </rPr>
          <t>Nesse custo total não está incluso os gastos com os colaboradores da área de RH isoladamente, pois entra nas despesas da tabela acima.</t>
        </r>
      </text>
    </comment>
  </commentList>
</comments>
</file>

<file path=xl/sharedStrings.xml><?xml version="1.0" encoding="utf-8"?>
<sst xmlns="http://schemas.openxmlformats.org/spreadsheetml/2006/main" count="80" uniqueCount="66">
  <si>
    <r>
      <t xml:space="preserve">1) Preencha apenas as células com a fonte em </t>
    </r>
    <r>
      <rPr>
        <b/>
        <sz val="10"/>
        <color rgb="FF4285F4"/>
        <rFont val="Arial"/>
      </rPr>
      <t>azul.</t>
    </r>
  </si>
  <si>
    <r>
      <t xml:space="preserve">2) Não troque nenhuma informações nas células em </t>
    </r>
    <r>
      <rPr>
        <b/>
        <sz val="10"/>
        <rFont val="Arial"/>
      </rPr>
      <t>preto</t>
    </r>
    <r>
      <rPr>
        <sz val="10"/>
        <color rgb="FF000000"/>
        <rFont val="Arial"/>
      </rPr>
      <t>, elas são fórmulas.</t>
    </r>
  </si>
  <si>
    <t>3) Utilize as dicas e os materiais acessórios para te auxiliar no desenvolvimento do budget.</t>
  </si>
  <si>
    <t>4) Para começar é só ir até a aba: Cálculo_budget</t>
  </si>
  <si>
    <t>Admissões</t>
  </si>
  <si>
    <t>Promoções</t>
  </si>
  <si>
    <t>Total de colabs hoje</t>
  </si>
  <si>
    <t>Férias</t>
  </si>
  <si>
    <t>Taxa de turnover mensal</t>
  </si>
  <si>
    <t>Turnover</t>
  </si>
  <si>
    <t>headcount</t>
  </si>
  <si>
    <t>crescimento headcount ao longo do ano</t>
  </si>
  <si>
    <t>Previsão de pessoal no time de RH</t>
  </si>
  <si>
    <t># de pessoas por mês --&gt;</t>
  </si>
  <si>
    <t>R$ total da folha por mês --&gt;</t>
  </si>
  <si>
    <t>Cargo</t>
  </si>
  <si>
    <t>Salário bruto</t>
  </si>
  <si>
    <t>Valor da folha</t>
  </si>
  <si>
    <t>Estagiária(o) de RH</t>
  </si>
  <si>
    <t>Assistente de RH</t>
  </si>
  <si>
    <t>Analista junior de RH</t>
  </si>
  <si>
    <t>Analista pleno de RH</t>
  </si>
  <si>
    <t>Analista Senior de RH</t>
  </si>
  <si>
    <t>Coordenadora(o) de RH</t>
  </si>
  <si>
    <t>Gerente de RH</t>
  </si>
  <si>
    <t>Diretora(o) de RH</t>
  </si>
  <si>
    <t>CHRO</t>
  </si>
  <si>
    <t>Despesas da área (sistemas, eventos, treinamentos, etc...)</t>
  </si>
  <si>
    <t>R$ estimado por mês --&gt;</t>
  </si>
  <si>
    <t>Descrição</t>
  </si>
  <si>
    <t>Categoria</t>
  </si>
  <si>
    <t>Plataforma de Gestão de colaboradores</t>
  </si>
  <si>
    <t>Registro de informações</t>
  </si>
  <si>
    <t>Plataforma de admissão digital</t>
  </si>
  <si>
    <t>Automação do DP</t>
  </si>
  <si>
    <t>Plataforma de ponto digital</t>
  </si>
  <si>
    <t>Sistema de folha de pagamento</t>
  </si>
  <si>
    <t>Plataforma de R&amp;S</t>
  </si>
  <si>
    <t>Automação do R&amp;S</t>
  </si>
  <si>
    <t>Campanha de ações internas</t>
  </si>
  <si>
    <t>Employer experience</t>
  </si>
  <si>
    <t>Plataforma de onboarding</t>
  </si>
  <si>
    <t>Employee experience</t>
  </si>
  <si>
    <t>Plataforma de engajamento e cultura</t>
  </si>
  <si>
    <t>Gestão</t>
  </si>
  <si>
    <t>Plataforma de People Analyitcs</t>
  </si>
  <si>
    <t>Performance</t>
  </si>
  <si>
    <t>Treinamento e desenvolvimento</t>
  </si>
  <si>
    <t>Ações de engajamento</t>
  </si>
  <si>
    <t>Engajamento</t>
  </si>
  <si>
    <t>Kit de onboarding</t>
  </si>
  <si>
    <t>Logística</t>
  </si>
  <si>
    <t>Plataforma de comunicação interna</t>
  </si>
  <si>
    <t>Comunicação</t>
  </si>
  <si>
    <t>CÁLCULO TOTAL DO BUDGET DO RH (Sem despesas de pessoal das demais áreas)</t>
  </si>
  <si>
    <t>Despesas com pessoal - Todos os colaboradores</t>
  </si>
  <si>
    <t>Departamento pessoal</t>
  </si>
  <si>
    <t>Desenvolvimento</t>
  </si>
  <si>
    <t>Desligamentos</t>
  </si>
  <si>
    <t>Encargos trabalhistas</t>
  </si>
  <si>
    <t>Benefícios</t>
  </si>
  <si>
    <t>Bonificações</t>
  </si>
  <si>
    <t>CÁLCULO TOTAL DO BUDGET DO RH, incluindo despesas de pessoas das demais áreas)</t>
  </si>
  <si>
    <r>
      <rPr>
        <b/>
        <sz val="10"/>
        <color theme="0"/>
        <rFont val="Arial"/>
        <family val="2"/>
      </rPr>
      <t>DICA 1</t>
    </r>
    <r>
      <rPr>
        <sz val="10"/>
        <color theme="0"/>
        <rFont val="Arial"/>
        <family val="2"/>
      </rPr>
      <t>: Se você utiliza a plataforma Convenia para gestão de colaboradores, vá até a aba relatórios e extraia o relatório de turnover na aba "Movimentação de colaboradores". Se você não é cliente Convenia, baixe nossa planilha de cálculo de turnover ou automatize seu processo com a nossa plataforma.</t>
    </r>
  </si>
  <si>
    <r>
      <rPr>
        <b/>
        <sz val="10"/>
        <color theme="0"/>
        <rFont val="Arial"/>
        <family val="2"/>
      </rPr>
      <t>DICA 3</t>
    </r>
    <r>
      <rPr>
        <sz val="10"/>
        <color theme="0"/>
        <rFont val="Arial"/>
        <family val="2"/>
      </rPr>
      <t>: Finalizando essa sessão, você terá o budget completo para área de Recursos humanos, porém, se você quiser calcular o orçamento necessário incluindo os custos do RH com as demais áreas da empresa, preencha a tabela abaixo:</t>
    </r>
  </si>
  <si>
    <t>Olá! construímos essa planilha para te auxiliar no planejamento do orçamento (budget) da área de RH. Para que ela seja utilizada da melhor forma, siga as instruções abaixo: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</si>
</sst>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&quot; &quot;yy"/>
    <numFmt numFmtId="165" formatCode="[$R$ -416]#,##0.00"/>
  </numFmts>
  <fonts count="34">
    <font>
      <sz val="10"/>
      <color rgb="FF000000"/>
      <name val="Arial"/>
    </font>
    <font>
      <sz val="10"/>
      <color theme="1"/>
      <name val="Nunito"/>
    </font>
    <font>
      <b/>
      <sz val="14"/>
      <color theme="1"/>
      <name val="Nunito"/>
    </font>
    <font>
      <sz val="12"/>
      <color theme="1"/>
      <name val="Nunito"/>
    </font>
    <font>
      <sz val="12"/>
      <color rgb="FFFFFFFF"/>
      <name val="Nunito"/>
    </font>
    <font>
      <sz val="10"/>
      <color rgb="FFFFFFFF"/>
      <name val="Nunito"/>
    </font>
    <font>
      <sz val="10"/>
      <color rgb="FF434343"/>
      <name val="Nunito"/>
    </font>
    <font>
      <b/>
      <sz val="10"/>
      <color rgb="FF434343"/>
      <name val="Nunito"/>
    </font>
    <font>
      <sz val="10"/>
      <color theme="4"/>
      <name val="Nunito"/>
    </font>
    <font>
      <sz val="10"/>
      <color rgb="FF4285F4"/>
      <name val="Nunito"/>
    </font>
    <font>
      <b/>
      <sz val="10"/>
      <color theme="4"/>
      <name val="Nunito"/>
    </font>
    <font>
      <sz val="10"/>
      <color rgb="FF434343"/>
      <name val="Arial"/>
    </font>
    <font>
      <b/>
      <u/>
      <sz val="10"/>
      <color rgb="FFFFFFFF"/>
      <name val="Nunito"/>
    </font>
    <font>
      <i/>
      <sz val="9"/>
      <color rgb="FF434343"/>
      <name val="Nunito"/>
    </font>
    <font>
      <b/>
      <sz val="11"/>
      <color rgb="FF434343"/>
      <name val="Nunito"/>
    </font>
    <font>
      <sz val="10"/>
      <name val="Arial"/>
    </font>
    <font>
      <sz val="11"/>
      <color rgb="FF434343"/>
      <name val="Nunito"/>
    </font>
    <font>
      <b/>
      <sz val="10"/>
      <color rgb="FF434343"/>
      <name val="Arial"/>
    </font>
    <font>
      <b/>
      <sz val="11"/>
      <color rgb="FF4285F4"/>
      <name val="Nunito"/>
    </font>
    <font>
      <sz val="11"/>
      <color rgb="FF4285F4"/>
      <name val="Nunito"/>
    </font>
    <font>
      <sz val="11"/>
      <color theme="4"/>
      <name val="Nunito"/>
    </font>
    <font>
      <b/>
      <u/>
      <sz val="10"/>
      <color rgb="FFFFFFFF"/>
      <name val="Nunito"/>
    </font>
    <font>
      <sz val="10"/>
      <color theme="1"/>
      <name val="Arial"/>
    </font>
    <font>
      <u/>
      <sz val="11"/>
      <color theme="7"/>
      <name val="Nunito"/>
    </font>
    <font>
      <sz val="11"/>
      <color theme="4"/>
      <name val="Arial"/>
    </font>
    <font>
      <b/>
      <sz val="14"/>
      <color rgb="FFFFFFFF"/>
      <name val="Nunito"/>
    </font>
    <font>
      <sz val="11"/>
      <color theme="4"/>
      <name val="Slack-Lato"/>
    </font>
    <font>
      <b/>
      <sz val="14"/>
      <color rgb="FF434343"/>
      <name val="Nunito"/>
    </font>
    <font>
      <b/>
      <u/>
      <sz val="10"/>
      <color rgb="FFFFFFFF"/>
      <name val="Nunito"/>
    </font>
    <font>
      <b/>
      <sz val="10"/>
      <color rgb="FF4285F4"/>
      <name val="Arial"/>
    </font>
    <font>
      <b/>
      <sz val="10"/>
      <name val="Arial"/>
    </font>
    <font>
      <sz val="10"/>
      <color theme="0"/>
      <name val="Nunito"/>
    </font>
    <font>
      <b/>
      <sz val="10"/>
      <color theme="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7"/>
        <bgColor theme="7"/>
      </patternFill>
    </fill>
    <fill>
      <patternFill patternType="solid">
        <fgColor rgb="FFFFFFFF"/>
        <bgColor rgb="FFFFFFFF"/>
      </patternFill>
    </fill>
    <fill>
      <patternFill patternType="solid">
        <fgColor rgb="FF9900FF"/>
        <bgColor rgb="FF9900FF"/>
      </patternFill>
    </fill>
    <fill>
      <patternFill patternType="solid">
        <fgColor rgb="FFF3F3F3"/>
        <bgColor rgb="FFF3F3F3"/>
      </patternFill>
    </fill>
    <fill>
      <patternFill patternType="solid">
        <fgColor rgb="FFFCE5CD"/>
        <bgColor rgb="FFFCE5CD"/>
      </patternFill>
    </fill>
    <fill>
      <patternFill patternType="solid">
        <fgColor rgb="FFD9EAD3"/>
        <bgColor rgb="FFD9EAD3"/>
      </patternFill>
    </fill>
  </fills>
  <borders count="16">
    <border>
      <left/>
      <right/>
      <top/>
      <bottom/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/>
      <diagonal/>
    </border>
    <border>
      <left/>
      <right/>
      <top style="medium">
        <color rgb="FF666666"/>
      </top>
      <bottom/>
      <diagonal/>
    </border>
    <border>
      <left/>
      <right style="medium">
        <color rgb="FF666666"/>
      </right>
      <top style="medium">
        <color rgb="FF666666"/>
      </top>
      <bottom/>
      <diagonal/>
    </border>
    <border>
      <left style="medium">
        <color rgb="FF666666"/>
      </left>
      <right style="medium">
        <color rgb="FF666666"/>
      </right>
      <top/>
      <bottom/>
      <diagonal/>
    </border>
    <border>
      <left/>
      <right style="medium">
        <color rgb="FF666666"/>
      </right>
      <top/>
      <bottom/>
      <diagonal/>
    </border>
    <border>
      <left style="medium">
        <color rgb="FF666666"/>
      </left>
      <right style="medium">
        <color rgb="FF666666"/>
      </right>
      <top/>
      <bottom style="medium">
        <color rgb="FF666666"/>
      </bottom>
      <diagonal/>
    </border>
    <border>
      <left/>
      <right style="medium">
        <color rgb="FF666666"/>
      </right>
      <top/>
      <bottom style="medium">
        <color rgb="FF666666"/>
      </bottom>
      <diagonal/>
    </border>
    <border>
      <left/>
      <right/>
      <top/>
      <bottom style="medium">
        <color rgb="FF666666"/>
      </bottom>
      <diagonal/>
    </border>
    <border>
      <left style="medium">
        <color rgb="FF666666"/>
      </left>
      <right style="medium">
        <color rgb="FF000000"/>
      </right>
      <top style="medium">
        <color rgb="FF666666"/>
      </top>
      <bottom style="medium">
        <color rgb="FF666666"/>
      </bottom>
      <diagonal/>
    </border>
    <border>
      <left style="medium">
        <color rgb="FF000000"/>
      </left>
      <right/>
      <top style="medium">
        <color rgb="FF666666"/>
      </top>
      <bottom style="medium">
        <color rgb="FF666666"/>
      </bottom>
      <diagonal/>
    </border>
    <border>
      <left/>
      <right/>
      <top style="medium">
        <color rgb="FF666666"/>
      </top>
      <bottom style="medium">
        <color rgb="FF666666"/>
      </bottom>
      <diagonal/>
    </border>
    <border>
      <left/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666666"/>
      </left>
      <right/>
      <top style="medium">
        <color rgb="FF666666"/>
      </top>
      <bottom/>
      <diagonal/>
    </border>
    <border>
      <left style="medium">
        <color rgb="FF666666"/>
      </left>
      <right/>
      <top/>
      <bottom/>
      <diagonal/>
    </border>
    <border>
      <left style="medium">
        <color rgb="FF666666"/>
      </left>
      <right/>
      <top/>
      <bottom style="medium">
        <color rgb="FF666666"/>
      </bottom>
      <diagonal/>
    </border>
  </borders>
  <cellStyleXfs count="1">
    <xf numFmtId="0" fontId="0" fillId="0" borderId="0"/>
  </cellStyleXfs>
  <cellXfs count="147">
    <xf numFmtId="0" fontId="0" fillId="0" borderId="0" xfId="0" applyFont="1" applyAlignment="1"/>
    <xf numFmtId="0" fontId="1" fillId="0" borderId="0" xfId="0" applyFont="1"/>
    <xf numFmtId="0" fontId="3" fillId="0" borderId="0" xfId="0" applyFont="1" applyAlignment="1"/>
    <xf numFmtId="0" fontId="4" fillId="2" borderId="0" xfId="0" applyFont="1" applyFill="1" applyAlignment="1"/>
    <xf numFmtId="0" fontId="5" fillId="2" borderId="0" xfId="0" applyFont="1" applyFill="1"/>
    <xf numFmtId="0" fontId="6" fillId="0" borderId="0" xfId="0" applyFont="1"/>
    <xf numFmtId="164" fontId="7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3" fontId="8" fillId="0" borderId="0" xfId="0" applyNumberFormat="1" applyFont="1" applyAlignment="1">
      <alignment horizontal="center"/>
    </xf>
    <xf numFmtId="3" fontId="8" fillId="0" borderId="5" xfId="0" applyNumberFormat="1" applyFont="1" applyBorder="1" applyAlignment="1">
      <alignment horizontal="center"/>
    </xf>
    <xf numFmtId="0" fontId="6" fillId="0" borderId="0" xfId="0" applyFont="1" applyAlignment="1"/>
    <xf numFmtId="0" fontId="7" fillId="3" borderId="1" xfId="0" applyFont="1" applyFill="1" applyBorder="1" applyAlignment="1">
      <alignment horizontal="right"/>
    </xf>
    <xf numFmtId="0" fontId="10" fillId="3" borderId="3" xfId="0" applyFont="1" applyFill="1" applyBorder="1" applyAlignment="1">
      <alignment horizontal="left"/>
    </xf>
    <xf numFmtId="0" fontId="7" fillId="0" borderId="0" xfId="0" applyFont="1" applyAlignment="1">
      <alignment horizontal="right"/>
    </xf>
    <xf numFmtId="0" fontId="7" fillId="3" borderId="6" xfId="0" applyFont="1" applyFill="1" applyBorder="1" applyAlignment="1">
      <alignment horizontal="right"/>
    </xf>
    <xf numFmtId="10" fontId="10" fillId="3" borderId="7" xfId="0" applyNumberFormat="1" applyFont="1" applyFill="1" applyBorder="1" applyAlignment="1">
      <alignment horizontal="left"/>
    </xf>
    <xf numFmtId="0" fontId="7" fillId="0" borderId="6" xfId="0" applyFont="1" applyBorder="1" applyAlignment="1">
      <alignment horizontal="right"/>
    </xf>
    <xf numFmtId="3" fontId="6" fillId="0" borderId="8" xfId="0" applyNumberFormat="1" applyFont="1" applyBorder="1" applyAlignment="1">
      <alignment horizontal="center"/>
    </xf>
    <xf numFmtId="1" fontId="6" fillId="0" borderId="8" xfId="0" applyNumberFormat="1" applyFont="1" applyBorder="1" applyAlignment="1">
      <alignment horizontal="center"/>
    </xf>
    <xf numFmtId="1" fontId="6" fillId="0" borderId="7" xfId="0" applyNumberFormat="1" applyFont="1" applyBorder="1" applyAlignment="1">
      <alignment horizontal="center"/>
    </xf>
    <xf numFmtId="0" fontId="6" fillId="0" borderId="0" xfId="0" applyFont="1" applyAlignment="1">
      <alignment horizontal="right"/>
    </xf>
    <xf numFmtId="10" fontId="8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9" xfId="0" applyFont="1" applyBorder="1" applyAlignment="1">
      <alignment horizontal="right"/>
    </xf>
    <xf numFmtId="3" fontId="6" fillId="0" borderId="10" xfId="0" applyNumberFormat="1" applyFont="1" applyBorder="1" applyAlignment="1">
      <alignment horizontal="center"/>
    </xf>
    <xf numFmtId="3" fontId="6" fillId="0" borderId="11" xfId="0" applyNumberFormat="1" applyFont="1" applyBorder="1" applyAlignment="1">
      <alignment horizontal="center"/>
    </xf>
    <xf numFmtId="3" fontId="6" fillId="0" borderId="12" xfId="0" applyNumberFormat="1" applyFont="1" applyBorder="1" applyAlignment="1">
      <alignment horizontal="center"/>
    </xf>
    <xf numFmtId="0" fontId="11" fillId="0" borderId="0" xfId="0" applyFont="1"/>
    <xf numFmtId="0" fontId="6" fillId="0" borderId="0" xfId="0" applyFont="1" applyAlignment="1"/>
    <xf numFmtId="0" fontId="11" fillId="0" borderId="0" xfId="0" applyFont="1" applyAlignment="1">
      <alignment vertical="center"/>
    </xf>
    <xf numFmtId="0" fontId="11" fillId="6" borderId="0" xfId="0" applyFont="1" applyFill="1" applyAlignment="1">
      <alignment vertical="center"/>
    </xf>
    <xf numFmtId="0" fontId="16" fillId="6" borderId="0" xfId="0" applyFont="1" applyFill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1" fillId="7" borderId="15" xfId="0" applyFont="1" applyFill="1" applyBorder="1" applyAlignment="1">
      <alignment vertical="center"/>
    </xf>
    <xf numFmtId="0" fontId="11" fillId="7" borderId="8" xfId="0" applyFont="1" applyFill="1" applyBorder="1" applyAlignment="1">
      <alignment vertical="center"/>
    </xf>
    <xf numFmtId="0" fontId="17" fillId="7" borderId="8" xfId="0" applyFont="1" applyFill="1" applyBorder="1" applyAlignment="1">
      <alignment vertical="center"/>
    </xf>
    <xf numFmtId="165" fontId="16" fillId="7" borderId="8" xfId="0" applyNumberFormat="1" applyFont="1" applyFill="1" applyBorder="1" applyAlignment="1">
      <alignment vertical="center"/>
    </xf>
    <xf numFmtId="165" fontId="7" fillId="7" borderId="5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/>
    </xf>
    <xf numFmtId="0" fontId="14" fillId="0" borderId="13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9" fillId="0" borderId="4" xfId="0" applyFont="1" applyBorder="1" applyAlignment="1">
      <alignment horizontal="left"/>
    </xf>
    <xf numFmtId="165" fontId="20" fillId="0" borderId="14" xfId="0" applyNumberFormat="1" applyFont="1" applyBorder="1" applyAlignment="1">
      <alignment horizontal="center"/>
    </xf>
    <xf numFmtId="165" fontId="20" fillId="0" borderId="0" xfId="0" applyNumberFormat="1" applyFont="1" applyAlignment="1">
      <alignment horizontal="center"/>
    </xf>
    <xf numFmtId="165" fontId="20" fillId="0" borderId="5" xfId="0" applyNumberFormat="1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165" fontId="20" fillId="0" borderId="14" xfId="0" applyNumberFormat="1" applyFont="1" applyBorder="1" applyAlignment="1">
      <alignment horizontal="center"/>
    </xf>
    <xf numFmtId="0" fontId="6" fillId="0" borderId="6" xfId="0" applyFont="1" applyBorder="1" applyAlignment="1"/>
    <xf numFmtId="0" fontId="6" fillId="0" borderId="15" xfId="0" applyFont="1" applyBorder="1" applyAlignment="1"/>
    <xf numFmtId="0" fontId="6" fillId="0" borderId="8" xfId="0" applyFont="1" applyBorder="1" applyAlignment="1"/>
    <xf numFmtId="0" fontId="6" fillId="0" borderId="7" xfId="0" applyFont="1" applyBorder="1" applyAlignment="1"/>
    <xf numFmtId="0" fontId="6" fillId="0" borderId="1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6" fillId="0" borderId="1" xfId="0" applyFont="1" applyBorder="1" applyAlignment="1"/>
    <xf numFmtId="0" fontId="11" fillId="6" borderId="0" xfId="0" applyFont="1" applyFill="1"/>
    <xf numFmtId="165" fontId="16" fillId="6" borderId="0" xfId="0" applyNumberFormat="1" applyFont="1" applyFill="1" applyAlignment="1">
      <alignment horizontal="right"/>
    </xf>
    <xf numFmtId="165" fontId="16" fillId="0" borderId="4" xfId="0" applyNumberFormat="1" applyFont="1" applyBorder="1" applyAlignment="1">
      <alignment horizontal="right"/>
    </xf>
    <xf numFmtId="0" fontId="14" fillId="0" borderId="13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0" fontId="22" fillId="0" borderId="3" xfId="0" applyFont="1" applyBorder="1" applyAlignment="1">
      <alignment vertical="center"/>
    </xf>
    <xf numFmtId="0" fontId="14" fillId="0" borderId="13" xfId="0" applyFont="1" applyBorder="1" applyAlignment="1"/>
    <xf numFmtId="0" fontId="6" fillId="0" borderId="2" xfId="0" applyFont="1" applyBorder="1" applyAlignment="1"/>
    <xf numFmtId="165" fontId="6" fillId="0" borderId="2" xfId="0" applyNumberFormat="1" applyFont="1" applyBorder="1" applyAlignment="1"/>
    <xf numFmtId="165" fontId="6" fillId="0" borderId="3" xfId="0" applyNumberFormat="1" applyFont="1" applyBorder="1" applyAlignment="1"/>
    <xf numFmtId="0" fontId="23" fillId="0" borderId="14" xfId="0" applyFont="1" applyBorder="1" applyAlignment="1"/>
    <xf numFmtId="0" fontId="20" fillId="0" borderId="5" xfId="0" applyFont="1" applyBorder="1" applyAlignment="1"/>
    <xf numFmtId="165" fontId="20" fillId="0" borderId="4" xfId="0" applyNumberFormat="1" applyFont="1" applyBorder="1" applyAlignment="1">
      <alignment horizontal="left"/>
    </xf>
    <xf numFmtId="0" fontId="22" fillId="0" borderId="5" xfId="0" applyFont="1" applyBorder="1"/>
    <xf numFmtId="165" fontId="19" fillId="0" borderId="14" xfId="0" applyNumberFormat="1" applyFont="1" applyBorder="1" applyAlignment="1">
      <alignment horizontal="right"/>
    </xf>
    <xf numFmtId="165" fontId="19" fillId="0" borderId="0" xfId="0" applyNumberFormat="1" applyFont="1" applyAlignment="1">
      <alignment horizontal="right"/>
    </xf>
    <xf numFmtId="165" fontId="6" fillId="0" borderId="4" xfId="0" applyNumberFormat="1" applyFont="1" applyBorder="1" applyAlignment="1">
      <alignment horizontal="right"/>
    </xf>
    <xf numFmtId="0" fontId="20" fillId="0" borderId="5" xfId="0" applyFont="1" applyBorder="1" applyAlignment="1"/>
    <xf numFmtId="0" fontId="20" fillId="0" borderId="14" xfId="0" applyFont="1" applyBorder="1" applyAlignment="1"/>
    <xf numFmtId="165" fontId="19" fillId="0" borderId="5" xfId="0" applyNumberFormat="1" applyFont="1" applyBorder="1" applyAlignment="1">
      <alignment horizontal="right"/>
    </xf>
    <xf numFmtId="0" fontId="20" fillId="0" borderId="15" xfId="0" applyFont="1" applyBorder="1" applyAlignment="1"/>
    <xf numFmtId="0" fontId="20" fillId="0" borderId="7" xfId="0" applyFont="1" applyBorder="1" applyAlignment="1"/>
    <xf numFmtId="165" fontId="20" fillId="0" borderId="6" xfId="0" applyNumberFormat="1" applyFont="1" applyBorder="1" applyAlignment="1">
      <alignment horizontal="left"/>
    </xf>
    <xf numFmtId="0" fontId="22" fillId="0" borderId="7" xfId="0" applyFont="1" applyBorder="1"/>
    <xf numFmtId="165" fontId="19" fillId="0" borderId="15" xfId="0" applyNumberFormat="1" applyFont="1" applyBorder="1" applyAlignment="1">
      <alignment horizontal="right"/>
    </xf>
    <xf numFmtId="165" fontId="19" fillId="0" borderId="8" xfId="0" applyNumberFormat="1" applyFont="1" applyBorder="1" applyAlignment="1">
      <alignment horizontal="right"/>
    </xf>
    <xf numFmtId="165" fontId="19" fillId="0" borderId="7" xfId="0" applyNumberFormat="1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0" fontId="24" fillId="0" borderId="0" xfId="0" applyFont="1" applyAlignment="1">
      <alignment horizontal="left" wrapText="1"/>
    </xf>
    <xf numFmtId="0" fontId="20" fillId="0" borderId="0" xfId="0" applyFont="1" applyAlignment="1"/>
    <xf numFmtId="165" fontId="20" fillId="0" borderId="0" xfId="0" applyNumberFormat="1" applyFont="1" applyAlignment="1">
      <alignment horizontal="right"/>
    </xf>
    <xf numFmtId="165" fontId="16" fillId="0" borderId="0" xfId="0" applyNumberFormat="1" applyFont="1" applyAlignment="1">
      <alignment horizontal="right"/>
    </xf>
    <xf numFmtId="165" fontId="25" fillId="2" borderId="0" xfId="0" applyNumberFormat="1" applyFont="1" applyFill="1" applyAlignment="1">
      <alignment vertical="center"/>
    </xf>
    <xf numFmtId="0" fontId="11" fillId="6" borderId="13" xfId="0" applyFont="1" applyFill="1" applyBorder="1"/>
    <xf numFmtId="0" fontId="11" fillId="6" borderId="3" xfId="0" applyFont="1" applyFill="1" applyBorder="1"/>
    <xf numFmtId="165" fontId="16" fillId="6" borderId="2" xfId="0" applyNumberFormat="1" applyFont="1" applyFill="1" applyBorder="1" applyAlignment="1">
      <alignment horizontal="right"/>
    </xf>
    <xf numFmtId="165" fontId="16" fillId="6" borderId="3" xfId="0" applyNumberFormat="1" applyFont="1" applyFill="1" applyBorder="1" applyAlignment="1">
      <alignment horizontal="right"/>
    </xf>
    <xf numFmtId="165" fontId="16" fillId="0" borderId="3" xfId="0" applyNumberFormat="1" applyFont="1" applyBorder="1" applyAlignment="1">
      <alignment horizontal="right"/>
    </xf>
    <xf numFmtId="0" fontId="24" fillId="0" borderId="14" xfId="0" applyFont="1" applyBorder="1" applyAlignment="1">
      <alignment horizontal="left" wrapText="1"/>
    </xf>
    <xf numFmtId="165" fontId="19" fillId="0" borderId="5" xfId="0" applyNumberFormat="1" applyFont="1" applyBorder="1" applyAlignment="1">
      <alignment horizontal="left"/>
    </xf>
    <xf numFmtId="0" fontId="26" fillId="0" borderId="14" xfId="0" applyFont="1" applyBorder="1" applyAlignment="1">
      <alignment horizontal="left" wrapText="1"/>
    </xf>
    <xf numFmtId="0" fontId="26" fillId="0" borderId="15" xfId="0" applyFont="1" applyBorder="1" applyAlignment="1">
      <alignment horizontal="left" wrapText="1"/>
    </xf>
    <xf numFmtId="165" fontId="19" fillId="0" borderId="7" xfId="0" applyNumberFormat="1" applyFont="1" applyBorder="1" applyAlignment="1">
      <alignment horizontal="left"/>
    </xf>
    <xf numFmtId="0" fontId="22" fillId="0" borderId="8" xfId="0" applyFont="1" applyBorder="1"/>
    <xf numFmtId="165" fontId="16" fillId="0" borderId="6" xfId="0" applyNumberFormat="1" applyFont="1" applyBorder="1" applyAlignment="1">
      <alignment horizontal="right"/>
    </xf>
    <xf numFmtId="0" fontId="8" fillId="0" borderId="0" xfId="0" applyFont="1"/>
    <xf numFmtId="0" fontId="2" fillId="0" borderId="0" xfId="0" applyFont="1" applyAlignment="1">
      <alignment vertical="center" wrapText="1"/>
    </xf>
    <xf numFmtId="0" fontId="0" fillId="0" borderId="0" xfId="0" applyFont="1" applyAlignment="1"/>
    <xf numFmtId="0" fontId="14" fillId="5" borderId="13" xfId="0" applyFont="1" applyFill="1" applyBorder="1" applyAlignment="1">
      <alignment horizontal="center" vertical="center"/>
    </xf>
    <xf numFmtId="0" fontId="15" fillId="0" borderId="2" xfId="0" applyFont="1" applyBorder="1"/>
    <xf numFmtId="0" fontId="15" fillId="0" borderId="3" xfId="0" applyFont="1" applyBorder="1"/>
    <xf numFmtId="0" fontId="31" fillId="4" borderId="0" xfId="0" applyFont="1" applyFill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25" fillId="2" borderId="0" xfId="0" applyFont="1" applyFill="1" applyAlignment="1">
      <alignment horizontal="left" vertical="center" wrapText="1"/>
    </xf>
    <xf numFmtId="0" fontId="16" fillId="6" borderId="14" xfId="0" applyFont="1" applyFill="1" applyBorder="1" applyAlignment="1"/>
    <xf numFmtId="0" fontId="16" fillId="6" borderId="13" xfId="0" applyFont="1" applyFill="1" applyBorder="1" applyAlignment="1"/>
    <xf numFmtId="0" fontId="33" fillId="4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6" fillId="6" borderId="14" xfId="0" applyFont="1" applyFill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Border="1"/>
    <xf numFmtId="0" fontId="21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vertical="center"/>
    </xf>
    <xf numFmtId="0" fontId="6" fillId="0" borderId="0" xfId="0" applyFont="1" applyFill="1"/>
    <xf numFmtId="0" fontId="28" fillId="0" borderId="0" xfId="0" applyFont="1" applyFill="1" applyAlignment="1">
      <alignment horizontal="center" vertical="center" wrapText="1"/>
    </xf>
    <xf numFmtId="0" fontId="0" fillId="0" borderId="0" xfId="0" applyFont="1" applyFill="1" applyAlignment="1"/>
    <xf numFmtId="0" fontId="31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vertical="center"/>
    </xf>
    <xf numFmtId="0" fontId="31" fillId="0" borderId="0" xfId="0" applyFont="1" applyFill="1" applyAlignment="1">
      <alignment horizontal="center" wrapText="1"/>
    </xf>
    <xf numFmtId="0" fontId="33" fillId="0" borderId="0" xfId="0" applyFont="1" applyFill="1" applyAlignment="1"/>
    <xf numFmtId="0" fontId="12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lineChart>
        <c:grouping val="standard"/>
        <c:varyColors val="0"/>
        <c:ser>
          <c:idx val="0"/>
          <c:order val="0"/>
          <c:marker>
            <c:symbol val="circle"/>
            <c:size val="7"/>
            <c:spPr>
              <a:solidFill>
                <a:srgbClr val="9900FF"/>
              </a:solidFill>
              <a:ln cmpd="sng">
                <a:solidFill>
                  <a:srgbClr val="9900FF"/>
                </a:solidFill>
              </a:ln>
            </c:spPr>
          </c:marker>
          <c:val>
            <c:numRef>
              <c:f>Cálculo_budget!$F$7:$Q$7</c:f>
              <c:numCache>
                <c:formatCode>#,##0</c:formatCode>
                <c:ptCount val="12"/>
                <c:pt idx="0">
                  <c:v>112.52</c:v>
                </c:pt>
                <c:pt idx="1">
                  <c:v>116.14439999999999</c:v>
                </c:pt>
                <c:pt idx="2">
                  <c:v>117.660068</c:v>
                </c:pt>
                <c:pt idx="3">
                  <c:v>116.13026596</c:v>
                </c:pt>
                <c:pt idx="4">
                  <c:v>125.6463579812</c:v>
                </c:pt>
                <c:pt idx="5">
                  <c:v>121.87696724176399</c:v>
                </c:pt>
                <c:pt idx="6">
                  <c:v>118.22065822451107</c:v>
                </c:pt>
                <c:pt idx="7">
                  <c:v>133.67403847777572</c:v>
                </c:pt>
                <c:pt idx="8">
                  <c:v>150.66381732344246</c:v>
                </c:pt>
                <c:pt idx="9">
                  <c:v>169.14390280373919</c:v>
                </c:pt>
                <c:pt idx="10">
                  <c:v>189.06958571962701</c:v>
                </c:pt>
                <c:pt idx="11">
                  <c:v>210.39749814803821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54-A649-AF9E-736BCE42C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8415394"/>
        <c:axId val="416379154"/>
      </c:lineChart>
      <c:catAx>
        <c:axId val="142841539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416379154"/>
        <c:crosses val="autoZero"/>
        <c:auto val="1"/>
        <c:lblAlgn val="ctr"/>
        <c:lblOffset val="100"/>
        <c:noMultiLvlLbl val="1"/>
      </c:catAx>
      <c:valAx>
        <c:axId val="416379154"/>
        <c:scaling>
          <c:orientation val="minMax"/>
        </c:scaling>
        <c:delete val="0"/>
        <c:axPos val="l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headcount</a:t>
                </a:r>
              </a:p>
            </c:rich>
          </c:tx>
          <c:layout/>
          <c:overlay val="0"/>
        </c:title>
        <c:numFmt formatCode="#,##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999999"/>
                </a:solidFill>
                <a:latin typeface="+mn-lt"/>
              </a:defRPr>
            </a:pPr>
            <a:endParaRPr lang="pt-BR"/>
          </a:p>
        </c:txPr>
        <c:crossAx val="1428415394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104776</xdr:rowOff>
    </xdr:from>
    <xdr:to>
      <xdr:col>2</xdr:col>
      <xdr:colOff>609600</xdr:colOff>
      <xdr:row>4</xdr:row>
      <xdr:rowOff>8982</xdr:rowOff>
    </xdr:to>
    <xdr:pic>
      <xdr:nvPicPr>
        <xdr:cNvPr id="3" name="Imagem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2699" t="22593" r="45080" b="63862"/>
        <a:stretch/>
      </xdr:blipFill>
      <xdr:spPr>
        <a:xfrm>
          <a:off x="171450" y="104776"/>
          <a:ext cx="1609725" cy="551906"/>
        </a:xfrm>
        <a:prstGeom prst="rect">
          <a:avLst/>
        </a:prstGeom>
      </xdr:spPr>
    </xdr:pic>
    <xdr:clientData/>
  </xdr:twoCellAnchor>
  <xdr:twoCellAnchor>
    <xdr:from>
      <xdr:col>2</xdr:col>
      <xdr:colOff>876299</xdr:colOff>
      <xdr:row>11</xdr:row>
      <xdr:rowOff>19050</xdr:rowOff>
    </xdr:from>
    <xdr:to>
      <xdr:col>3</xdr:col>
      <xdr:colOff>76199</xdr:colOff>
      <xdr:row>40</xdr:row>
      <xdr:rowOff>133350</xdr:rowOff>
    </xdr:to>
    <xdr:sp macro="" textlink="">
      <xdr:nvSpPr>
        <xdr:cNvPr id="4" name="Seta para Baixo 3"/>
        <xdr:cNvSpPr/>
      </xdr:nvSpPr>
      <xdr:spPr>
        <a:xfrm>
          <a:off x="2047874" y="2438400"/>
          <a:ext cx="161925" cy="4810125"/>
        </a:xfrm>
        <a:prstGeom prst="downArrow">
          <a:avLst/>
        </a:prstGeom>
        <a:solidFill>
          <a:schemeClr val="accent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152400</xdr:colOff>
      <xdr:row>7</xdr:row>
      <xdr:rowOff>95250</xdr:rowOff>
    </xdr:from>
    <xdr:ext cx="11706225" cy="1276350"/>
    <xdr:graphicFrame macro="">
      <xdr:nvGraphicFramePr>
        <xdr:cNvPr id="2" name="Chart 1" title="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twoCellAnchor editAs="oneCell">
    <xdr:from>
      <xdr:col>0</xdr:col>
      <xdr:colOff>238125</xdr:colOff>
      <xdr:row>0</xdr:row>
      <xdr:rowOff>0</xdr:rowOff>
    </xdr:from>
    <xdr:to>
      <xdr:col>1</xdr:col>
      <xdr:colOff>904875</xdr:colOff>
      <xdr:row>0</xdr:row>
      <xdr:rowOff>323306</xdr:rowOff>
    </xdr:to>
    <xdr:pic>
      <xdr:nvPicPr>
        <xdr:cNvPr id="5" name="Imagem 4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2699" t="22593" r="45080" b="63862"/>
        <a:stretch/>
      </xdr:blipFill>
      <xdr:spPr>
        <a:xfrm>
          <a:off x="238125" y="0"/>
          <a:ext cx="942975" cy="323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s://convenia.com.br/" TargetMode="External"/><Relationship Id="rId1" Type="http://schemas.openxmlformats.org/officeDocument/2006/relationships/hyperlink" Target="https://convenia.com.br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1"/>
  <sheetViews>
    <sheetView showGridLines="0" tabSelected="1" workbookViewId="0">
      <selection activeCell="F33" sqref="F33"/>
    </sheetView>
  </sheetViews>
  <sheetFormatPr defaultColWidth="14.42578125" defaultRowHeight="15.75" customHeight="1"/>
  <cols>
    <col min="1" max="1" width="3.140625" customWidth="1"/>
  </cols>
  <sheetData>
    <row r="1" spans="1:26" ht="12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54" customHeight="1">
      <c r="A5" s="1"/>
      <c r="B5" s="122" t="s">
        <v>65</v>
      </c>
      <c r="C5" s="123"/>
      <c r="D5" s="123"/>
      <c r="E5" s="123"/>
      <c r="F5" s="123"/>
      <c r="G5" s="12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>
      <c r="A8" s="1"/>
      <c r="B8" s="2" t="s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>
      <c r="A9" s="1"/>
      <c r="B9" s="2" t="s">
        <v>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>
      <c r="A10" s="1"/>
      <c r="B10" s="2" t="s">
        <v>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>
      <c r="A11" s="1"/>
      <c r="B11" s="3" t="s">
        <v>3</v>
      </c>
      <c r="C11" s="4"/>
      <c r="D11" s="4"/>
      <c r="E11" s="4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>
      <c r="A14" s="1"/>
      <c r="B14" s="1"/>
      <c r="C14" s="1"/>
      <c r="D14" s="135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>
      <c r="A15" s="1"/>
      <c r="B15" s="1"/>
      <c r="C15" s="1"/>
      <c r="D15" s="135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>
      <c r="A16" s="1"/>
      <c r="B16" s="1"/>
      <c r="C16" s="1"/>
      <c r="D16" s="135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>
      <c r="A17" s="1"/>
      <c r="B17" s="1"/>
      <c r="C17" s="1"/>
      <c r="D17" s="135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>
      <c r="A18" s="1"/>
      <c r="B18" s="1"/>
      <c r="C18" s="1"/>
      <c r="D18" s="135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>
      <c r="A19" s="1"/>
      <c r="B19" s="1"/>
      <c r="C19" s="1"/>
      <c r="D19" s="135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>
      <c r="A20" s="1"/>
      <c r="B20" s="1"/>
      <c r="C20" s="1"/>
      <c r="D20" s="13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>
      <c r="A21" s="1"/>
      <c r="B21" s="1"/>
      <c r="C21" s="1"/>
      <c r="D21" s="135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>
      <c r="A22" s="1"/>
      <c r="B22" s="1"/>
      <c r="C22" s="1"/>
      <c r="D22" s="135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>
      <c r="A23" s="1"/>
      <c r="B23" s="1"/>
      <c r="C23" s="1"/>
      <c r="D23" s="135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>
      <c r="A24" s="1"/>
      <c r="B24" s="1"/>
      <c r="C24" s="1"/>
      <c r="D24" s="135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>
      <c r="A25" s="1"/>
      <c r="B25" s="1"/>
      <c r="C25" s="1"/>
      <c r="D25" s="135"/>
      <c r="E25" s="1"/>
      <c r="F25" s="136"/>
      <c r="G25" s="136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>
      <c r="A26" s="1"/>
      <c r="B26" s="1"/>
      <c r="C26" s="1"/>
      <c r="D26" s="135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>
      <c r="A27" s="1"/>
      <c r="B27" s="1"/>
      <c r="C27" s="1"/>
      <c r="D27" s="135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>
      <c r="A28" s="1"/>
      <c r="B28" s="1"/>
      <c r="C28" s="1"/>
      <c r="D28" s="135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>
      <c r="A29" s="1"/>
      <c r="B29" s="1"/>
      <c r="C29" s="1"/>
      <c r="D29" s="135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>
      <c r="A30" s="1"/>
      <c r="B30" s="1"/>
      <c r="C30" s="1"/>
      <c r="D30" s="135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>
      <c r="A31" s="1"/>
      <c r="B31" s="1"/>
      <c r="C31" s="1"/>
      <c r="D31" s="135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>
      <c r="A32" s="1"/>
      <c r="B32" s="1"/>
      <c r="C32" s="1"/>
      <c r="D32" s="135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>
      <c r="A33" s="1"/>
      <c r="B33" s="1"/>
      <c r="C33" s="1"/>
      <c r="D33" s="135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>
      <c r="A34" s="1"/>
      <c r="B34" s="1"/>
      <c r="C34" s="1"/>
      <c r="D34" s="135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>
      <c r="A35" s="1"/>
      <c r="B35" s="1"/>
      <c r="C35" s="1"/>
      <c r="D35" s="135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>
      <c r="A36" s="1"/>
      <c r="B36" s="1"/>
      <c r="C36" s="1"/>
      <c r="D36" s="135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>
      <c r="A37" s="1"/>
      <c r="B37" s="1"/>
      <c r="C37" s="1"/>
      <c r="D37" s="135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>
      <c r="A38" s="1"/>
      <c r="B38" s="1"/>
      <c r="C38" s="1"/>
      <c r="D38" s="135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>
      <c r="A39" s="1"/>
      <c r="B39" s="1"/>
      <c r="C39" s="1"/>
      <c r="D39" s="135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">
    <mergeCell ref="B5:G5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AC1015"/>
  <sheetViews>
    <sheetView showGridLines="0" workbookViewId="0">
      <pane ySplit="1" topLeftCell="A2" activePane="bottomLeft" state="frozen"/>
      <selection pane="bottomLeft" activeCell="E13" sqref="E13"/>
    </sheetView>
  </sheetViews>
  <sheetFormatPr defaultColWidth="14.42578125" defaultRowHeight="15.75" customHeight="1"/>
  <cols>
    <col min="1" max="1" width="4.140625" customWidth="1"/>
    <col min="2" max="2" width="28.42578125" customWidth="1"/>
    <col min="3" max="3" width="16.42578125" customWidth="1"/>
    <col min="4" max="4" width="2.85546875" customWidth="1"/>
    <col min="5" max="5" width="21" customWidth="1"/>
    <col min="6" max="6" width="16.42578125" customWidth="1"/>
    <col min="7" max="7" width="17.85546875" customWidth="1"/>
    <col min="8" max="8" width="18.42578125" customWidth="1"/>
    <col min="9" max="16" width="13.5703125" bestFit="1" customWidth="1"/>
    <col min="17" max="17" width="14.85546875" customWidth="1"/>
    <col min="18" max="18" width="19.42578125" customWidth="1"/>
  </cols>
  <sheetData>
    <row r="1" spans="1:29" ht="25.5" customHeight="1">
      <c r="A1" s="5"/>
      <c r="B1" s="5"/>
      <c r="C1" s="5"/>
      <c r="D1" s="5"/>
      <c r="E1" s="5"/>
      <c r="F1" s="6">
        <v>44197</v>
      </c>
      <c r="G1" s="6">
        <v>44228</v>
      </c>
      <c r="H1" s="6">
        <v>44256</v>
      </c>
      <c r="I1" s="6">
        <v>44287</v>
      </c>
      <c r="J1" s="6">
        <v>44317</v>
      </c>
      <c r="K1" s="6">
        <v>44348</v>
      </c>
      <c r="L1" s="6">
        <v>44378</v>
      </c>
      <c r="M1" s="6">
        <v>44409</v>
      </c>
      <c r="N1" s="6">
        <v>44440</v>
      </c>
      <c r="O1" s="6">
        <v>44470</v>
      </c>
      <c r="P1" s="6">
        <v>44501</v>
      </c>
      <c r="Q1" s="6">
        <v>44531</v>
      </c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ht="12.75">
      <c r="A2" s="5"/>
      <c r="D2" s="5"/>
      <c r="E2" s="7" t="s">
        <v>4</v>
      </c>
      <c r="F2" s="8">
        <v>6</v>
      </c>
      <c r="G2" s="8">
        <v>7</v>
      </c>
      <c r="H2" s="9">
        <v>5</v>
      </c>
      <c r="I2" s="8">
        <v>2</v>
      </c>
      <c r="J2" s="8">
        <v>13</v>
      </c>
      <c r="K2" s="9">
        <v>0</v>
      </c>
      <c r="L2" s="9">
        <v>0</v>
      </c>
      <c r="M2" s="8">
        <v>19</v>
      </c>
      <c r="N2" s="8">
        <v>21</v>
      </c>
      <c r="O2" s="8">
        <v>23</v>
      </c>
      <c r="P2" s="8">
        <v>25</v>
      </c>
      <c r="Q2" s="10">
        <v>27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12.75">
      <c r="A3" s="5"/>
      <c r="B3" s="5"/>
      <c r="C3" s="5"/>
      <c r="D3" s="5"/>
      <c r="E3" s="11" t="s">
        <v>5</v>
      </c>
      <c r="F3" s="12">
        <v>2</v>
      </c>
      <c r="G3" s="12">
        <v>1</v>
      </c>
      <c r="H3" s="12">
        <v>1</v>
      </c>
      <c r="I3" s="12">
        <v>1</v>
      </c>
      <c r="J3" s="12">
        <v>1</v>
      </c>
      <c r="K3" s="12">
        <v>1</v>
      </c>
      <c r="L3" s="12">
        <v>1</v>
      </c>
      <c r="M3" s="12">
        <v>1</v>
      </c>
      <c r="N3" s="12">
        <v>1</v>
      </c>
      <c r="O3" s="12">
        <v>1</v>
      </c>
      <c r="P3" s="12">
        <v>1</v>
      </c>
      <c r="Q3" s="13">
        <v>1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ht="12.75">
      <c r="A4" s="14"/>
      <c r="B4" s="15" t="s">
        <v>6</v>
      </c>
      <c r="C4" s="16">
        <v>110</v>
      </c>
      <c r="D4" s="17"/>
      <c r="E4" s="11" t="s">
        <v>7</v>
      </c>
      <c r="F4" s="12">
        <v>2</v>
      </c>
      <c r="G4" s="12">
        <v>1</v>
      </c>
      <c r="H4" s="12">
        <v>1</v>
      </c>
      <c r="I4" s="12">
        <v>1</v>
      </c>
      <c r="J4" s="12">
        <v>1</v>
      </c>
      <c r="K4" s="12">
        <v>1</v>
      </c>
      <c r="L4" s="12">
        <v>1</v>
      </c>
      <c r="M4" s="12">
        <v>1</v>
      </c>
      <c r="N4" s="12">
        <v>1</v>
      </c>
      <c r="O4" s="12">
        <v>1</v>
      </c>
      <c r="P4" s="12">
        <v>1</v>
      </c>
      <c r="Q4" s="13">
        <v>1</v>
      </c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ht="12.75">
      <c r="A5" s="14"/>
      <c r="B5" s="18" t="s">
        <v>8</v>
      </c>
      <c r="C5" s="19">
        <v>0.03</v>
      </c>
      <c r="D5" s="17"/>
      <c r="E5" s="20" t="s">
        <v>9</v>
      </c>
      <c r="F5" s="21">
        <f>$C$5*(C4+F2)</f>
        <v>3.48</v>
      </c>
      <c r="G5" s="22">
        <f t="shared" ref="G5:Q5" si="0">$C$5*F7</f>
        <v>3.3755999999999999</v>
      </c>
      <c r="H5" s="22">
        <f t="shared" si="0"/>
        <v>3.4843319999999998</v>
      </c>
      <c r="I5" s="22">
        <f t="shared" si="0"/>
        <v>3.5298020399999999</v>
      </c>
      <c r="J5" s="22">
        <f t="shared" si="0"/>
        <v>3.4839079788</v>
      </c>
      <c r="K5" s="22">
        <f t="shared" si="0"/>
        <v>3.769390739436</v>
      </c>
      <c r="L5" s="22">
        <f t="shared" si="0"/>
        <v>3.6563090172529198</v>
      </c>
      <c r="M5" s="22">
        <f t="shared" si="0"/>
        <v>3.546619746735332</v>
      </c>
      <c r="N5" s="22">
        <f t="shared" si="0"/>
        <v>4.010221154333272</v>
      </c>
      <c r="O5" s="22">
        <f t="shared" si="0"/>
        <v>4.5199145197032733</v>
      </c>
      <c r="P5" s="22">
        <f t="shared" si="0"/>
        <v>5.0743170841121756</v>
      </c>
      <c r="Q5" s="23">
        <f t="shared" si="0"/>
        <v>5.6720875715888104</v>
      </c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ht="12.75">
      <c r="A6" s="14"/>
      <c r="B6" s="24"/>
      <c r="C6" s="25"/>
      <c r="D6" s="17"/>
      <c r="E6" s="17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12.75">
      <c r="A7" s="14"/>
      <c r="D7" s="17"/>
      <c r="E7" s="27" t="s">
        <v>10</v>
      </c>
      <c r="F7" s="28">
        <f>$C$4+F2-F5</f>
        <v>112.52</v>
      </c>
      <c r="G7" s="29">
        <f t="shared" ref="G7:Q7" si="1">F7+G2-G5</f>
        <v>116.14439999999999</v>
      </c>
      <c r="H7" s="29">
        <f t="shared" si="1"/>
        <v>117.660068</v>
      </c>
      <c r="I7" s="29">
        <f t="shared" si="1"/>
        <v>116.13026596</v>
      </c>
      <c r="J7" s="29">
        <f t="shared" si="1"/>
        <v>125.6463579812</v>
      </c>
      <c r="K7" s="29">
        <f t="shared" si="1"/>
        <v>121.87696724176399</v>
      </c>
      <c r="L7" s="29">
        <f t="shared" si="1"/>
        <v>118.22065822451107</v>
      </c>
      <c r="M7" s="29">
        <f t="shared" si="1"/>
        <v>133.67403847777572</v>
      </c>
      <c r="N7" s="29">
        <f t="shared" si="1"/>
        <v>150.66381732344246</v>
      </c>
      <c r="O7" s="29">
        <f t="shared" si="1"/>
        <v>169.14390280373919</v>
      </c>
      <c r="P7" s="29">
        <f t="shared" si="1"/>
        <v>189.06958571962701</v>
      </c>
      <c r="Q7" s="30">
        <f t="shared" si="1"/>
        <v>210.39749814803821</v>
      </c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ht="8.25" customHeight="1">
      <c r="A8" s="31"/>
      <c r="B8" s="31"/>
      <c r="C8" s="5"/>
      <c r="D8" s="17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1:29" ht="102" customHeight="1">
      <c r="A9" s="31"/>
      <c r="B9" s="132" t="s">
        <v>63</v>
      </c>
      <c r="C9" s="128"/>
      <c r="D9" s="17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spans="1:29" ht="12.7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</row>
    <row r="11" spans="1:29" ht="24.75" customHeight="1">
      <c r="A11" s="5"/>
      <c r="B11" s="146"/>
      <c r="C11" s="141"/>
      <c r="D11" s="5"/>
      <c r="E11" s="133" t="s">
        <v>11</v>
      </c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 spans="1:29" ht="12.7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spans="1:29" ht="24.95" customHeight="1">
      <c r="A13" s="5"/>
      <c r="B13" s="5"/>
      <c r="C13" s="5"/>
      <c r="D13" s="5"/>
      <c r="E13" s="5"/>
      <c r="F13" s="14"/>
      <c r="G13" s="14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spans="1:29" ht="24.75" customHeight="1">
      <c r="A14" s="5"/>
      <c r="B14" s="124" t="s">
        <v>12</v>
      </c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6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</row>
    <row r="15" spans="1:29" ht="27" customHeight="1">
      <c r="A15" s="33"/>
      <c r="B15" s="134" t="s">
        <v>13</v>
      </c>
      <c r="C15" s="123"/>
      <c r="D15" s="34"/>
      <c r="E15" s="34"/>
      <c r="F15" s="35">
        <f t="shared" ref="F15:Q15" si="2">SUM(F18:F26)</f>
        <v>5</v>
      </c>
      <c r="G15" s="35">
        <f t="shared" si="2"/>
        <v>0</v>
      </c>
      <c r="H15" s="35">
        <f t="shared" si="2"/>
        <v>0</v>
      </c>
      <c r="I15" s="35">
        <f t="shared" si="2"/>
        <v>0</v>
      </c>
      <c r="J15" s="35">
        <f t="shared" si="2"/>
        <v>1</v>
      </c>
      <c r="K15" s="35">
        <f t="shared" si="2"/>
        <v>0</v>
      </c>
      <c r="L15" s="35">
        <f t="shared" si="2"/>
        <v>0</v>
      </c>
      <c r="M15" s="35">
        <f t="shared" si="2"/>
        <v>1</v>
      </c>
      <c r="N15" s="35">
        <f t="shared" si="2"/>
        <v>0</v>
      </c>
      <c r="O15" s="35">
        <f t="shared" si="2"/>
        <v>1</v>
      </c>
      <c r="P15" s="35">
        <f t="shared" si="2"/>
        <v>0</v>
      </c>
      <c r="Q15" s="35">
        <f t="shared" si="2"/>
        <v>1</v>
      </c>
      <c r="R15" s="36">
        <f t="shared" ref="R15:R16" si="3">SUM(F15:Q15)</f>
        <v>9</v>
      </c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</row>
    <row r="16" spans="1:29" ht="27" customHeight="1">
      <c r="A16" s="38"/>
      <c r="B16" s="39" t="s">
        <v>14</v>
      </c>
      <c r="C16" s="40"/>
      <c r="D16" s="41"/>
      <c r="E16" s="41"/>
      <c r="F16" s="42">
        <f>SUM($E$18*F18)+($E$19*F19)+($E$20*F20)+($E$21*F21)+($E$22*F22)+($E$23*F23)+($E$24*F24)+($E$25*F25)+($E$26*F26)</f>
        <v>51358.83</v>
      </c>
      <c r="G16" s="42">
        <f t="shared" ref="G16:Q16" si="4">SUM($E$18*G18)+($E$19*G19)+($E$20*G20)+($E$21*G21)+($E$22*G22)+($E$23*G23)+($E$24*G24)+($E$25*G25)+($E$26*G26)+F16</f>
        <v>51358.83</v>
      </c>
      <c r="H16" s="42">
        <f t="shared" si="4"/>
        <v>51358.83</v>
      </c>
      <c r="I16" s="42">
        <f t="shared" si="4"/>
        <v>51358.83</v>
      </c>
      <c r="J16" s="42">
        <f t="shared" si="4"/>
        <v>61769.66</v>
      </c>
      <c r="K16" s="42">
        <f t="shared" si="4"/>
        <v>61769.66</v>
      </c>
      <c r="L16" s="42">
        <f t="shared" si="4"/>
        <v>61769.66</v>
      </c>
      <c r="M16" s="42">
        <f t="shared" si="4"/>
        <v>85217.99</v>
      </c>
      <c r="N16" s="42">
        <f t="shared" si="4"/>
        <v>85217.99</v>
      </c>
      <c r="O16" s="42">
        <f t="shared" si="4"/>
        <v>90760.99</v>
      </c>
      <c r="P16" s="42">
        <f t="shared" si="4"/>
        <v>90760.99</v>
      </c>
      <c r="Q16" s="42">
        <f t="shared" si="4"/>
        <v>94217.99</v>
      </c>
      <c r="R16" s="43">
        <f t="shared" si="3"/>
        <v>836920.25</v>
      </c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</row>
    <row r="17" spans="1:29" ht="15">
      <c r="A17" s="31"/>
      <c r="B17" s="44" t="s">
        <v>15</v>
      </c>
      <c r="C17" s="45" t="s">
        <v>16</v>
      </c>
      <c r="D17" s="46"/>
      <c r="E17" s="47" t="s">
        <v>17</v>
      </c>
      <c r="F17" s="48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50"/>
      <c r="R17" s="51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</row>
    <row r="18" spans="1:29" ht="14.25">
      <c r="A18" s="31"/>
      <c r="B18" s="52" t="s">
        <v>18</v>
      </c>
      <c r="C18" s="53">
        <v>1500</v>
      </c>
      <c r="D18" s="54"/>
      <c r="E18" s="55">
        <v>3457</v>
      </c>
      <c r="F18" s="56">
        <v>1</v>
      </c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8">
        <v>1</v>
      </c>
      <c r="R18" s="59">
        <f t="shared" ref="R18:R26" si="5">SUM(F18:Q18)</f>
        <v>2</v>
      </c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</row>
    <row r="19" spans="1:29" ht="14.25">
      <c r="A19" s="31"/>
      <c r="B19" s="52" t="s">
        <v>19</v>
      </c>
      <c r="C19" s="53">
        <v>2700</v>
      </c>
      <c r="D19" s="54"/>
      <c r="E19" s="55">
        <v>5543</v>
      </c>
      <c r="F19" s="60">
        <v>1</v>
      </c>
      <c r="G19" s="57"/>
      <c r="H19" s="57"/>
      <c r="I19" s="57"/>
      <c r="J19" s="57"/>
      <c r="K19" s="57"/>
      <c r="L19" s="57"/>
      <c r="M19" s="57"/>
      <c r="N19" s="57"/>
      <c r="O19" s="61">
        <v>1</v>
      </c>
      <c r="P19" s="57"/>
      <c r="Q19" s="62"/>
      <c r="R19" s="59">
        <f t="shared" si="5"/>
        <v>2</v>
      </c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</row>
    <row r="20" spans="1:29" ht="14.25">
      <c r="A20" s="31"/>
      <c r="B20" s="52" t="s">
        <v>20</v>
      </c>
      <c r="C20" s="53">
        <v>3500</v>
      </c>
      <c r="D20" s="54"/>
      <c r="E20" s="55">
        <v>6935.17</v>
      </c>
      <c r="F20" s="56">
        <v>1</v>
      </c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62"/>
      <c r="R20" s="59">
        <f t="shared" si="5"/>
        <v>1</v>
      </c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</row>
    <row r="21" spans="1:29" ht="14.25">
      <c r="A21" s="31"/>
      <c r="B21" s="52" t="s">
        <v>21</v>
      </c>
      <c r="C21" s="53">
        <v>4300</v>
      </c>
      <c r="D21" s="54"/>
      <c r="E21" s="55">
        <v>8324</v>
      </c>
      <c r="F21" s="60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62"/>
      <c r="R21" s="59">
        <f t="shared" si="5"/>
        <v>0</v>
      </c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</row>
    <row r="22" spans="1:29" ht="14.25">
      <c r="A22" s="31"/>
      <c r="B22" s="52" t="s">
        <v>22</v>
      </c>
      <c r="C22" s="63">
        <v>5500</v>
      </c>
      <c r="D22" s="54"/>
      <c r="E22" s="55">
        <v>10410.83</v>
      </c>
      <c r="F22" s="60"/>
      <c r="G22" s="57"/>
      <c r="H22" s="57"/>
      <c r="I22" s="57"/>
      <c r="J22" s="61">
        <v>1</v>
      </c>
      <c r="K22" s="61"/>
      <c r="L22" s="57"/>
      <c r="M22" s="57"/>
      <c r="N22" s="57"/>
      <c r="O22" s="57"/>
      <c r="P22" s="57"/>
      <c r="Q22" s="62"/>
      <c r="R22" s="59">
        <f t="shared" si="5"/>
        <v>1</v>
      </c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</row>
    <row r="23" spans="1:29" ht="14.25">
      <c r="A23" s="31"/>
      <c r="B23" s="52" t="s">
        <v>23</v>
      </c>
      <c r="C23" s="53">
        <v>6400</v>
      </c>
      <c r="D23" s="54"/>
      <c r="E23" s="55">
        <v>11975.33</v>
      </c>
      <c r="F23" s="56">
        <v>1</v>
      </c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62"/>
      <c r="R23" s="59">
        <f t="shared" si="5"/>
        <v>1</v>
      </c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</row>
    <row r="24" spans="1:29" ht="14.25">
      <c r="A24" s="31"/>
      <c r="B24" s="52" t="s">
        <v>24</v>
      </c>
      <c r="C24" s="53">
        <v>13000</v>
      </c>
      <c r="D24" s="54"/>
      <c r="E24" s="55">
        <v>23448.33</v>
      </c>
      <c r="F24" s="60">
        <v>1</v>
      </c>
      <c r="G24" s="57"/>
      <c r="H24" s="57"/>
      <c r="I24" s="57"/>
      <c r="J24" s="57"/>
      <c r="K24" s="57"/>
      <c r="L24" s="57"/>
      <c r="M24" s="61">
        <v>1</v>
      </c>
      <c r="N24" s="57"/>
      <c r="O24" s="57"/>
      <c r="P24" s="57"/>
      <c r="Q24" s="62"/>
      <c r="R24" s="59">
        <f t="shared" si="5"/>
        <v>2</v>
      </c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</row>
    <row r="25" spans="1:29" ht="14.25">
      <c r="A25" s="31"/>
      <c r="B25" s="52" t="s">
        <v>25</v>
      </c>
      <c r="C25" s="53">
        <v>20000</v>
      </c>
      <c r="D25" s="54"/>
      <c r="E25" s="55">
        <v>35616.67</v>
      </c>
      <c r="F25" s="60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62"/>
      <c r="R25" s="59">
        <f t="shared" si="5"/>
        <v>0</v>
      </c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</row>
    <row r="26" spans="1:29" ht="14.25">
      <c r="A26" s="31"/>
      <c r="B26" s="52" t="s">
        <v>26</v>
      </c>
      <c r="C26" s="53">
        <v>28000</v>
      </c>
      <c r="D26" s="54"/>
      <c r="E26" s="55">
        <v>49523.33</v>
      </c>
      <c r="F26" s="60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62"/>
      <c r="R26" s="59">
        <f t="shared" si="5"/>
        <v>0</v>
      </c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</row>
    <row r="27" spans="1:29" ht="12.75">
      <c r="A27" s="5"/>
      <c r="B27" s="64"/>
      <c r="C27" s="65"/>
      <c r="D27" s="66"/>
      <c r="E27" s="67"/>
      <c r="F27" s="68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70"/>
      <c r="R27" s="71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</row>
    <row r="28" spans="1:29" ht="15">
      <c r="A28" s="5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</row>
    <row r="29" spans="1:29" ht="15">
      <c r="A29" s="5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</row>
    <row r="30" spans="1:29" ht="15">
      <c r="A30" s="5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</row>
    <row r="31" spans="1:29" ht="24.75" customHeight="1">
      <c r="A31" s="5"/>
      <c r="B31" s="124" t="s">
        <v>27</v>
      </c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6"/>
      <c r="R31" s="74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</row>
    <row r="32" spans="1:29" ht="20.25" customHeight="1">
      <c r="A32" s="31"/>
      <c r="B32" s="130" t="s">
        <v>28</v>
      </c>
      <c r="C32" s="123"/>
      <c r="D32" s="75"/>
      <c r="E32" s="75"/>
      <c r="F32" s="76">
        <f t="shared" ref="F32:Q32" si="6">SUM(F34:F47)</f>
        <v>0</v>
      </c>
      <c r="G32" s="76">
        <f t="shared" si="6"/>
        <v>0</v>
      </c>
      <c r="H32" s="76">
        <f t="shared" si="6"/>
        <v>0</v>
      </c>
      <c r="I32" s="76">
        <f t="shared" si="6"/>
        <v>0</v>
      </c>
      <c r="J32" s="76">
        <f t="shared" si="6"/>
        <v>0</v>
      </c>
      <c r="K32" s="76">
        <f t="shared" si="6"/>
        <v>0</v>
      </c>
      <c r="L32" s="76">
        <f t="shared" si="6"/>
        <v>0</v>
      </c>
      <c r="M32" s="76">
        <f t="shared" si="6"/>
        <v>0</v>
      </c>
      <c r="N32" s="76">
        <f t="shared" si="6"/>
        <v>0</v>
      </c>
      <c r="O32" s="76">
        <f t="shared" si="6"/>
        <v>0</v>
      </c>
      <c r="P32" s="76">
        <f t="shared" si="6"/>
        <v>0</v>
      </c>
      <c r="Q32" s="76">
        <f t="shared" si="6"/>
        <v>0</v>
      </c>
      <c r="R32" s="77">
        <f>SUM(F32:Q32)</f>
        <v>0</v>
      </c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</row>
    <row r="33" spans="1:29" ht="19.5" customHeight="1">
      <c r="A33" s="31"/>
      <c r="B33" s="78" t="s">
        <v>29</v>
      </c>
      <c r="C33" s="79"/>
      <c r="D33" s="80" t="s">
        <v>30</v>
      </c>
      <c r="E33" s="81"/>
      <c r="F33" s="82"/>
      <c r="G33" s="83"/>
      <c r="H33" s="83"/>
      <c r="I33" s="84"/>
      <c r="J33" s="84"/>
      <c r="K33" s="84"/>
      <c r="L33" s="84"/>
      <c r="M33" s="84"/>
      <c r="N33" s="84"/>
      <c r="O33" s="84"/>
      <c r="P33" s="84"/>
      <c r="Q33" s="85"/>
      <c r="R33" s="74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</row>
    <row r="34" spans="1:29" ht="14.25">
      <c r="A34" s="31"/>
      <c r="B34" s="86" t="s">
        <v>31</v>
      </c>
      <c r="C34" s="87"/>
      <c r="D34" s="88" t="s">
        <v>32</v>
      </c>
      <c r="E34" s="89"/>
      <c r="F34" s="90">
        <v>0</v>
      </c>
      <c r="G34" s="91">
        <v>0</v>
      </c>
      <c r="H34" s="91">
        <v>0</v>
      </c>
      <c r="I34" s="91">
        <v>0</v>
      </c>
      <c r="J34" s="91">
        <v>0</v>
      </c>
      <c r="K34" s="91">
        <v>0</v>
      </c>
      <c r="L34" s="91">
        <v>0</v>
      </c>
      <c r="M34" s="91">
        <v>0</v>
      </c>
      <c r="N34" s="91">
        <v>0</v>
      </c>
      <c r="O34" s="91">
        <v>0</v>
      </c>
      <c r="P34" s="91">
        <v>0</v>
      </c>
      <c r="Q34" s="91">
        <v>0</v>
      </c>
      <c r="R34" s="92">
        <f t="shared" ref="R34:R47" si="7">SUM(G34:Q34)</f>
        <v>0</v>
      </c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</row>
    <row r="35" spans="1:29" ht="14.25">
      <c r="A35" s="31"/>
      <c r="B35" s="86" t="s">
        <v>33</v>
      </c>
      <c r="C35" s="93"/>
      <c r="D35" s="88" t="s">
        <v>34</v>
      </c>
      <c r="E35" s="89"/>
      <c r="F35" s="90">
        <v>0</v>
      </c>
      <c r="G35" s="91">
        <v>0</v>
      </c>
      <c r="H35" s="91">
        <v>0</v>
      </c>
      <c r="I35" s="91">
        <v>0</v>
      </c>
      <c r="J35" s="91">
        <v>0</v>
      </c>
      <c r="K35" s="91">
        <v>0</v>
      </c>
      <c r="L35" s="91">
        <v>0</v>
      </c>
      <c r="M35" s="91">
        <v>0</v>
      </c>
      <c r="N35" s="91">
        <v>0</v>
      </c>
      <c r="O35" s="91">
        <v>0</v>
      </c>
      <c r="P35" s="91">
        <v>0</v>
      </c>
      <c r="Q35" s="91">
        <v>0</v>
      </c>
      <c r="R35" s="92">
        <f t="shared" si="7"/>
        <v>0</v>
      </c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</row>
    <row r="36" spans="1:29" ht="14.25">
      <c r="A36" s="31"/>
      <c r="B36" s="94" t="s">
        <v>35</v>
      </c>
      <c r="C36" s="93"/>
      <c r="D36" s="88" t="s">
        <v>34</v>
      </c>
      <c r="E36" s="89"/>
      <c r="F36" s="90">
        <v>0</v>
      </c>
      <c r="G36" s="91">
        <v>0</v>
      </c>
      <c r="H36" s="91">
        <v>0</v>
      </c>
      <c r="I36" s="91">
        <v>0</v>
      </c>
      <c r="J36" s="91">
        <v>0</v>
      </c>
      <c r="K36" s="91">
        <v>0</v>
      </c>
      <c r="L36" s="91">
        <v>0</v>
      </c>
      <c r="M36" s="91">
        <v>0</v>
      </c>
      <c r="N36" s="91">
        <v>0</v>
      </c>
      <c r="O36" s="91">
        <v>0</v>
      </c>
      <c r="P36" s="91">
        <v>0</v>
      </c>
      <c r="Q36" s="95">
        <v>0</v>
      </c>
      <c r="R36" s="92">
        <f t="shared" si="7"/>
        <v>0</v>
      </c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</row>
    <row r="37" spans="1:29" ht="14.25">
      <c r="A37" s="31"/>
      <c r="B37" s="94" t="s">
        <v>36</v>
      </c>
      <c r="C37" s="93"/>
      <c r="D37" s="88" t="s">
        <v>34</v>
      </c>
      <c r="E37" s="89"/>
      <c r="F37" s="90">
        <v>0</v>
      </c>
      <c r="G37" s="91">
        <v>0</v>
      </c>
      <c r="H37" s="91">
        <v>0</v>
      </c>
      <c r="I37" s="91">
        <v>0</v>
      </c>
      <c r="J37" s="91">
        <v>0</v>
      </c>
      <c r="K37" s="91">
        <v>0</v>
      </c>
      <c r="L37" s="91">
        <v>0</v>
      </c>
      <c r="M37" s="91">
        <v>0</v>
      </c>
      <c r="N37" s="91">
        <v>0</v>
      </c>
      <c r="O37" s="91">
        <v>0</v>
      </c>
      <c r="P37" s="91">
        <v>0</v>
      </c>
      <c r="Q37" s="95">
        <v>0</v>
      </c>
      <c r="R37" s="92">
        <f t="shared" si="7"/>
        <v>0</v>
      </c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</row>
    <row r="38" spans="1:29" ht="14.25">
      <c r="A38" s="31"/>
      <c r="B38" s="94" t="s">
        <v>37</v>
      </c>
      <c r="C38" s="93"/>
      <c r="D38" s="88" t="s">
        <v>38</v>
      </c>
      <c r="E38" s="89"/>
      <c r="F38" s="90">
        <v>0</v>
      </c>
      <c r="G38" s="91">
        <v>0</v>
      </c>
      <c r="H38" s="91">
        <v>0</v>
      </c>
      <c r="I38" s="91">
        <v>0</v>
      </c>
      <c r="J38" s="91">
        <v>0</v>
      </c>
      <c r="K38" s="91">
        <v>0</v>
      </c>
      <c r="L38" s="91">
        <v>0</v>
      </c>
      <c r="M38" s="91">
        <v>0</v>
      </c>
      <c r="N38" s="91">
        <v>0</v>
      </c>
      <c r="O38" s="91">
        <v>0</v>
      </c>
      <c r="P38" s="91">
        <v>0</v>
      </c>
      <c r="Q38" s="95">
        <v>0</v>
      </c>
      <c r="R38" s="92">
        <f t="shared" si="7"/>
        <v>0</v>
      </c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</row>
    <row r="39" spans="1:29" ht="14.25">
      <c r="A39" s="31"/>
      <c r="B39" s="94" t="s">
        <v>39</v>
      </c>
      <c r="C39" s="93"/>
      <c r="D39" s="88" t="s">
        <v>40</v>
      </c>
      <c r="E39" s="89"/>
      <c r="F39" s="90">
        <v>0</v>
      </c>
      <c r="G39" s="91">
        <v>0</v>
      </c>
      <c r="H39" s="91">
        <v>0</v>
      </c>
      <c r="I39" s="91">
        <v>0</v>
      </c>
      <c r="J39" s="91">
        <v>0</v>
      </c>
      <c r="K39" s="91">
        <v>0</v>
      </c>
      <c r="L39" s="91">
        <v>0</v>
      </c>
      <c r="M39" s="91">
        <v>0</v>
      </c>
      <c r="N39" s="91">
        <v>0</v>
      </c>
      <c r="O39" s="91">
        <v>0</v>
      </c>
      <c r="P39" s="91">
        <v>0</v>
      </c>
      <c r="Q39" s="95">
        <v>0</v>
      </c>
      <c r="R39" s="92">
        <f t="shared" si="7"/>
        <v>0</v>
      </c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</row>
    <row r="40" spans="1:29" ht="14.25">
      <c r="A40" s="31"/>
      <c r="B40" s="94" t="s">
        <v>41</v>
      </c>
      <c r="C40" s="93"/>
      <c r="D40" s="88" t="s">
        <v>42</v>
      </c>
      <c r="E40" s="89"/>
      <c r="F40" s="90">
        <v>0</v>
      </c>
      <c r="G40" s="91">
        <v>0</v>
      </c>
      <c r="H40" s="91">
        <v>0</v>
      </c>
      <c r="I40" s="91">
        <v>0</v>
      </c>
      <c r="J40" s="91">
        <v>0</v>
      </c>
      <c r="K40" s="91">
        <v>0</v>
      </c>
      <c r="L40" s="91">
        <v>0</v>
      </c>
      <c r="M40" s="91">
        <v>0</v>
      </c>
      <c r="N40" s="91">
        <v>0</v>
      </c>
      <c r="O40" s="91">
        <v>0</v>
      </c>
      <c r="P40" s="91">
        <v>0</v>
      </c>
      <c r="Q40" s="95">
        <v>0</v>
      </c>
      <c r="R40" s="92">
        <f t="shared" si="7"/>
        <v>0</v>
      </c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</row>
    <row r="41" spans="1:29" ht="14.25">
      <c r="A41" s="31"/>
      <c r="B41" s="94" t="s">
        <v>43</v>
      </c>
      <c r="C41" s="93"/>
      <c r="D41" s="88" t="s">
        <v>44</v>
      </c>
      <c r="E41" s="89"/>
      <c r="F41" s="90">
        <v>0</v>
      </c>
      <c r="G41" s="91">
        <v>0</v>
      </c>
      <c r="H41" s="91">
        <v>0</v>
      </c>
      <c r="I41" s="91">
        <v>0</v>
      </c>
      <c r="J41" s="91">
        <v>0</v>
      </c>
      <c r="K41" s="91">
        <v>0</v>
      </c>
      <c r="L41" s="91">
        <v>0</v>
      </c>
      <c r="M41" s="91">
        <v>0</v>
      </c>
      <c r="N41" s="91">
        <v>0</v>
      </c>
      <c r="O41" s="91">
        <v>0</v>
      </c>
      <c r="P41" s="91">
        <v>0</v>
      </c>
      <c r="Q41" s="95">
        <v>0</v>
      </c>
      <c r="R41" s="92">
        <f t="shared" si="7"/>
        <v>0</v>
      </c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</row>
    <row r="42" spans="1:29" ht="14.25">
      <c r="A42" s="31"/>
      <c r="B42" s="94" t="s">
        <v>45</v>
      </c>
      <c r="C42" s="93"/>
      <c r="D42" s="88" t="s">
        <v>46</v>
      </c>
      <c r="E42" s="89"/>
      <c r="F42" s="90">
        <v>0</v>
      </c>
      <c r="G42" s="91">
        <v>0</v>
      </c>
      <c r="H42" s="91">
        <v>0</v>
      </c>
      <c r="I42" s="91">
        <v>0</v>
      </c>
      <c r="J42" s="91">
        <v>0</v>
      </c>
      <c r="K42" s="91">
        <v>0</v>
      </c>
      <c r="L42" s="91">
        <v>0</v>
      </c>
      <c r="M42" s="91">
        <v>0</v>
      </c>
      <c r="N42" s="91">
        <v>0</v>
      </c>
      <c r="O42" s="91">
        <v>0</v>
      </c>
      <c r="P42" s="91">
        <v>0</v>
      </c>
      <c r="Q42" s="95">
        <v>0</v>
      </c>
      <c r="R42" s="92">
        <f t="shared" si="7"/>
        <v>0</v>
      </c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</row>
    <row r="43" spans="1:29" ht="14.25">
      <c r="A43" s="31"/>
      <c r="B43" s="94" t="s">
        <v>47</v>
      </c>
      <c r="C43" s="93"/>
      <c r="D43" s="88" t="s">
        <v>44</v>
      </c>
      <c r="E43" s="89"/>
      <c r="F43" s="90">
        <v>0</v>
      </c>
      <c r="G43" s="91">
        <v>0</v>
      </c>
      <c r="H43" s="91">
        <v>0</v>
      </c>
      <c r="I43" s="91">
        <v>0</v>
      </c>
      <c r="J43" s="91">
        <v>0</v>
      </c>
      <c r="K43" s="91">
        <v>0</v>
      </c>
      <c r="L43" s="91">
        <v>0</v>
      </c>
      <c r="M43" s="91">
        <v>0</v>
      </c>
      <c r="N43" s="91">
        <v>0</v>
      </c>
      <c r="O43" s="91">
        <v>0</v>
      </c>
      <c r="P43" s="91">
        <v>0</v>
      </c>
      <c r="Q43" s="95">
        <v>0</v>
      </c>
      <c r="R43" s="92">
        <f t="shared" si="7"/>
        <v>0</v>
      </c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</row>
    <row r="44" spans="1:29" ht="14.25">
      <c r="A44" s="31"/>
      <c r="B44" s="94" t="s">
        <v>48</v>
      </c>
      <c r="C44" s="93"/>
      <c r="D44" s="88" t="s">
        <v>49</v>
      </c>
      <c r="E44" s="89"/>
      <c r="F44" s="90">
        <v>0</v>
      </c>
      <c r="G44" s="91">
        <v>0</v>
      </c>
      <c r="H44" s="91">
        <v>0</v>
      </c>
      <c r="I44" s="91">
        <v>0</v>
      </c>
      <c r="J44" s="91">
        <v>0</v>
      </c>
      <c r="K44" s="91">
        <v>0</v>
      </c>
      <c r="L44" s="91">
        <v>0</v>
      </c>
      <c r="M44" s="91">
        <v>0</v>
      </c>
      <c r="N44" s="91">
        <v>0</v>
      </c>
      <c r="O44" s="91">
        <v>0</v>
      </c>
      <c r="P44" s="91">
        <v>0</v>
      </c>
      <c r="Q44" s="95">
        <v>0</v>
      </c>
      <c r="R44" s="92">
        <f t="shared" si="7"/>
        <v>0</v>
      </c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</row>
    <row r="45" spans="1:29" ht="14.25">
      <c r="A45" s="31"/>
      <c r="B45" s="94" t="s">
        <v>50</v>
      </c>
      <c r="C45" s="93"/>
      <c r="D45" s="88" t="s">
        <v>42</v>
      </c>
      <c r="E45" s="89"/>
      <c r="F45" s="90">
        <v>0</v>
      </c>
      <c r="G45" s="91">
        <v>0</v>
      </c>
      <c r="H45" s="91">
        <v>0</v>
      </c>
      <c r="I45" s="91">
        <v>0</v>
      </c>
      <c r="J45" s="91">
        <v>0</v>
      </c>
      <c r="K45" s="91">
        <v>0</v>
      </c>
      <c r="L45" s="91">
        <v>0</v>
      </c>
      <c r="M45" s="91">
        <v>0</v>
      </c>
      <c r="N45" s="91">
        <v>0</v>
      </c>
      <c r="O45" s="91">
        <v>0</v>
      </c>
      <c r="P45" s="91">
        <v>0</v>
      </c>
      <c r="Q45" s="95">
        <v>0</v>
      </c>
      <c r="R45" s="92">
        <f t="shared" si="7"/>
        <v>0</v>
      </c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</row>
    <row r="46" spans="1:29" ht="14.25">
      <c r="A46" s="31"/>
      <c r="B46" s="94" t="s">
        <v>51</v>
      </c>
      <c r="C46" s="93"/>
      <c r="D46" s="88" t="s">
        <v>44</v>
      </c>
      <c r="E46" s="89"/>
      <c r="F46" s="90">
        <v>0</v>
      </c>
      <c r="G46" s="91">
        <v>0</v>
      </c>
      <c r="H46" s="91">
        <v>0</v>
      </c>
      <c r="I46" s="91">
        <v>0</v>
      </c>
      <c r="J46" s="91">
        <v>0</v>
      </c>
      <c r="K46" s="91">
        <v>0</v>
      </c>
      <c r="L46" s="91">
        <v>0</v>
      </c>
      <c r="M46" s="91">
        <v>0</v>
      </c>
      <c r="N46" s="91">
        <v>0</v>
      </c>
      <c r="O46" s="91">
        <v>0</v>
      </c>
      <c r="P46" s="91">
        <v>0</v>
      </c>
      <c r="Q46" s="95">
        <v>0</v>
      </c>
      <c r="R46" s="92">
        <f t="shared" si="7"/>
        <v>0</v>
      </c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</row>
    <row r="47" spans="1:29" ht="14.25">
      <c r="A47" s="31"/>
      <c r="B47" s="96" t="s">
        <v>52</v>
      </c>
      <c r="C47" s="97"/>
      <c r="D47" s="98" t="s">
        <v>53</v>
      </c>
      <c r="E47" s="99"/>
      <c r="F47" s="100">
        <v>0</v>
      </c>
      <c r="G47" s="101">
        <v>0</v>
      </c>
      <c r="H47" s="101">
        <v>0</v>
      </c>
      <c r="I47" s="101">
        <v>0</v>
      </c>
      <c r="J47" s="101">
        <v>0</v>
      </c>
      <c r="K47" s="101">
        <v>0</v>
      </c>
      <c r="L47" s="101">
        <v>0</v>
      </c>
      <c r="M47" s="101">
        <v>0</v>
      </c>
      <c r="N47" s="101">
        <v>0</v>
      </c>
      <c r="O47" s="101">
        <v>0</v>
      </c>
      <c r="P47" s="101">
        <v>0</v>
      </c>
      <c r="Q47" s="102">
        <v>0</v>
      </c>
      <c r="R47" s="103">
        <f t="shared" si="7"/>
        <v>0</v>
      </c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</row>
    <row r="48" spans="1:29" ht="14.25">
      <c r="A48" s="31"/>
      <c r="B48" s="104"/>
      <c r="C48" s="105"/>
      <c r="D48" s="106"/>
      <c r="E48" s="106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107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</row>
    <row r="49" spans="1:29" ht="90" customHeight="1">
      <c r="A49" s="31"/>
      <c r="B49" s="127" t="s">
        <v>64</v>
      </c>
      <c r="C49" s="128"/>
      <c r="D49" s="73"/>
      <c r="E49" s="73"/>
      <c r="F49" s="144"/>
      <c r="G49" s="145"/>
      <c r="H49" s="145"/>
      <c r="I49" s="73"/>
      <c r="J49" s="73"/>
      <c r="K49" s="73"/>
      <c r="L49" s="73"/>
      <c r="N49" s="129" t="s">
        <v>54</v>
      </c>
      <c r="O49" s="123"/>
      <c r="P49" s="123"/>
      <c r="Q49" s="123"/>
      <c r="R49" s="108">
        <f>SUM(R32,R16)</f>
        <v>836920.25</v>
      </c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</row>
    <row r="50" spans="1:29" ht="15">
      <c r="A50" s="31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</row>
    <row r="51" spans="1:29" ht="15">
      <c r="A51" s="31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</row>
    <row r="52" spans="1:29" ht="15">
      <c r="A52" s="31"/>
      <c r="B52" s="124" t="s">
        <v>55</v>
      </c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5"/>
      <c r="Q52" s="126"/>
      <c r="R52" s="74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</row>
    <row r="53" spans="1:29" ht="14.25">
      <c r="A53" s="31"/>
      <c r="B53" s="131" t="s">
        <v>28</v>
      </c>
      <c r="C53" s="126"/>
      <c r="D53" s="109"/>
      <c r="E53" s="110"/>
      <c r="F53" s="111">
        <f t="shared" ref="F53:Q53" si="8">SUM(F54:F60)</f>
        <v>0</v>
      </c>
      <c r="G53" s="111">
        <f t="shared" si="8"/>
        <v>0</v>
      </c>
      <c r="H53" s="111">
        <f t="shared" si="8"/>
        <v>0</v>
      </c>
      <c r="I53" s="111">
        <f t="shared" si="8"/>
        <v>0</v>
      </c>
      <c r="J53" s="111">
        <f t="shared" si="8"/>
        <v>0</v>
      </c>
      <c r="K53" s="111">
        <f t="shared" si="8"/>
        <v>0</v>
      </c>
      <c r="L53" s="111">
        <f t="shared" si="8"/>
        <v>0</v>
      </c>
      <c r="M53" s="111">
        <f t="shared" si="8"/>
        <v>0</v>
      </c>
      <c r="N53" s="111">
        <f t="shared" si="8"/>
        <v>0</v>
      </c>
      <c r="O53" s="111">
        <f t="shared" si="8"/>
        <v>0</v>
      </c>
      <c r="P53" s="111">
        <f t="shared" si="8"/>
        <v>0</v>
      </c>
      <c r="Q53" s="112">
        <f t="shared" si="8"/>
        <v>0</v>
      </c>
      <c r="R53" s="113">
        <f t="shared" ref="R53:R60" si="9">SUM(F53:Q53)</f>
        <v>0</v>
      </c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</row>
    <row r="54" spans="1:29" ht="14.25">
      <c r="A54" s="31"/>
      <c r="B54" s="114" t="s">
        <v>4</v>
      </c>
      <c r="C54" s="93"/>
      <c r="D54" s="115" t="s">
        <v>56</v>
      </c>
      <c r="F54" s="90">
        <v>0</v>
      </c>
      <c r="G54" s="91">
        <v>0</v>
      </c>
      <c r="H54" s="91">
        <v>0</v>
      </c>
      <c r="I54" s="91">
        <v>0</v>
      </c>
      <c r="J54" s="91">
        <v>0</v>
      </c>
      <c r="K54" s="91">
        <v>0</v>
      </c>
      <c r="L54" s="91">
        <v>0</v>
      </c>
      <c r="M54" s="91">
        <v>0</v>
      </c>
      <c r="N54" s="91">
        <v>0</v>
      </c>
      <c r="O54" s="91">
        <v>0</v>
      </c>
      <c r="P54" s="91">
        <v>0</v>
      </c>
      <c r="Q54" s="91">
        <v>0</v>
      </c>
      <c r="R54" s="77">
        <f t="shared" si="9"/>
        <v>0</v>
      </c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</row>
    <row r="55" spans="1:29" ht="14.25">
      <c r="A55" s="31"/>
      <c r="B55" s="116" t="s">
        <v>5</v>
      </c>
      <c r="C55" s="93"/>
      <c r="D55" s="115" t="s">
        <v>57</v>
      </c>
      <c r="F55" s="90">
        <v>0</v>
      </c>
      <c r="G55" s="91">
        <v>0</v>
      </c>
      <c r="H55" s="91">
        <v>0</v>
      </c>
      <c r="I55" s="91">
        <v>0</v>
      </c>
      <c r="J55" s="91">
        <v>0</v>
      </c>
      <c r="K55" s="91">
        <v>0</v>
      </c>
      <c r="L55" s="91">
        <v>0</v>
      </c>
      <c r="M55" s="91">
        <v>0</v>
      </c>
      <c r="N55" s="91">
        <v>0</v>
      </c>
      <c r="O55" s="91">
        <v>0</v>
      </c>
      <c r="P55" s="91">
        <v>0</v>
      </c>
      <c r="Q55" s="91">
        <v>0</v>
      </c>
      <c r="R55" s="77">
        <f t="shared" si="9"/>
        <v>0</v>
      </c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</row>
    <row r="56" spans="1:29" ht="14.25">
      <c r="A56" s="31"/>
      <c r="B56" s="114" t="s">
        <v>58</v>
      </c>
      <c r="C56" s="93"/>
      <c r="D56" s="115" t="s">
        <v>56</v>
      </c>
      <c r="F56" s="90">
        <v>0</v>
      </c>
      <c r="G56" s="91">
        <v>0</v>
      </c>
      <c r="H56" s="91">
        <v>0</v>
      </c>
      <c r="I56" s="91">
        <v>0</v>
      </c>
      <c r="J56" s="91">
        <v>0</v>
      </c>
      <c r="K56" s="91">
        <v>0</v>
      </c>
      <c r="L56" s="91">
        <v>0</v>
      </c>
      <c r="M56" s="91">
        <v>0</v>
      </c>
      <c r="N56" s="91">
        <v>0</v>
      </c>
      <c r="O56" s="91">
        <v>0</v>
      </c>
      <c r="P56" s="91">
        <v>0</v>
      </c>
      <c r="Q56" s="91">
        <v>0</v>
      </c>
      <c r="R56" s="77">
        <f t="shared" si="9"/>
        <v>0</v>
      </c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</row>
    <row r="57" spans="1:29" ht="14.25">
      <c r="A57" s="31"/>
      <c r="B57" s="116" t="s">
        <v>59</v>
      </c>
      <c r="C57" s="93"/>
      <c r="D57" s="115" t="s">
        <v>56</v>
      </c>
      <c r="F57" s="90">
        <v>0</v>
      </c>
      <c r="G57" s="91">
        <v>0</v>
      </c>
      <c r="H57" s="91">
        <v>0</v>
      </c>
      <c r="I57" s="91">
        <v>0</v>
      </c>
      <c r="J57" s="91">
        <v>0</v>
      </c>
      <c r="K57" s="91">
        <v>0</v>
      </c>
      <c r="L57" s="91">
        <v>0</v>
      </c>
      <c r="M57" s="91">
        <v>0</v>
      </c>
      <c r="N57" s="91">
        <v>0</v>
      </c>
      <c r="O57" s="91">
        <v>0</v>
      </c>
      <c r="P57" s="91">
        <v>0</v>
      </c>
      <c r="Q57" s="91">
        <v>0</v>
      </c>
      <c r="R57" s="77">
        <f t="shared" si="9"/>
        <v>0</v>
      </c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</row>
    <row r="58" spans="1:29" ht="14.25">
      <c r="A58" s="31"/>
      <c r="B58" s="116" t="s">
        <v>7</v>
      </c>
      <c r="C58" s="93"/>
      <c r="D58" s="115" t="s">
        <v>56</v>
      </c>
      <c r="F58" s="90">
        <v>0</v>
      </c>
      <c r="G58" s="91">
        <v>0</v>
      </c>
      <c r="H58" s="91">
        <v>0</v>
      </c>
      <c r="I58" s="91">
        <v>0</v>
      </c>
      <c r="J58" s="91">
        <v>0</v>
      </c>
      <c r="K58" s="91">
        <v>0</v>
      </c>
      <c r="L58" s="91">
        <v>0</v>
      </c>
      <c r="M58" s="91">
        <v>0</v>
      </c>
      <c r="N58" s="91">
        <v>0</v>
      </c>
      <c r="O58" s="91">
        <v>0</v>
      </c>
      <c r="P58" s="91">
        <v>0</v>
      </c>
      <c r="Q58" s="91">
        <v>0</v>
      </c>
      <c r="R58" s="77">
        <f t="shared" si="9"/>
        <v>0</v>
      </c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</row>
    <row r="59" spans="1:29" ht="14.25">
      <c r="A59" s="31"/>
      <c r="B59" s="114" t="s">
        <v>60</v>
      </c>
      <c r="C59" s="93"/>
      <c r="D59" s="115" t="s">
        <v>56</v>
      </c>
      <c r="F59" s="90">
        <v>0</v>
      </c>
      <c r="G59" s="91">
        <v>0</v>
      </c>
      <c r="H59" s="91">
        <v>0</v>
      </c>
      <c r="I59" s="91">
        <v>0</v>
      </c>
      <c r="J59" s="91">
        <v>0</v>
      </c>
      <c r="K59" s="91">
        <v>0</v>
      </c>
      <c r="L59" s="91">
        <v>0</v>
      </c>
      <c r="M59" s="91">
        <v>0</v>
      </c>
      <c r="N59" s="91">
        <v>0</v>
      </c>
      <c r="O59" s="91">
        <v>0</v>
      </c>
      <c r="P59" s="91">
        <v>0</v>
      </c>
      <c r="Q59" s="91">
        <v>0</v>
      </c>
      <c r="R59" s="77">
        <f t="shared" si="9"/>
        <v>0</v>
      </c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</row>
    <row r="60" spans="1:29" ht="14.25">
      <c r="A60" s="31"/>
      <c r="B60" s="117" t="s">
        <v>61</v>
      </c>
      <c r="C60" s="97"/>
      <c r="D60" s="118" t="s">
        <v>56</v>
      </c>
      <c r="E60" s="119"/>
      <c r="F60" s="100">
        <v>0</v>
      </c>
      <c r="G60" s="101">
        <v>0</v>
      </c>
      <c r="H60" s="101">
        <v>0</v>
      </c>
      <c r="I60" s="101">
        <v>0</v>
      </c>
      <c r="J60" s="101">
        <v>0</v>
      </c>
      <c r="K60" s="101">
        <v>0</v>
      </c>
      <c r="L60" s="101">
        <v>0</v>
      </c>
      <c r="M60" s="101">
        <v>0</v>
      </c>
      <c r="N60" s="101">
        <v>0</v>
      </c>
      <c r="O60" s="101">
        <v>0</v>
      </c>
      <c r="P60" s="101">
        <v>0</v>
      </c>
      <c r="Q60" s="101">
        <v>0</v>
      </c>
      <c r="R60" s="120">
        <f t="shared" si="9"/>
        <v>0</v>
      </c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</row>
    <row r="61" spans="1:29" ht="12.75">
      <c r="A61" s="5"/>
      <c r="B61" s="5"/>
      <c r="C61" s="5"/>
      <c r="D61" s="5"/>
      <c r="E61" s="5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</row>
    <row r="62" spans="1:29" ht="86.1" customHeight="1">
      <c r="A62" s="5"/>
      <c r="B62" s="142"/>
      <c r="C62" s="143"/>
      <c r="D62" s="5"/>
      <c r="E62" s="137"/>
      <c r="F62" s="5"/>
      <c r="G62" s="5"/>
      <c r="H62" s="5"/>
      <c r="I62" s="5"/>
      <c r="J62" s="5"/>
      <c r="K62" s="5"/>
      <c r="L62" s="5"/>
      <c r="M62" s="5"/>
      <c r="N62" s="129" t="s">
        <v>62</v>
      </c>
      <c r="O62" s="123"/>
      <c r="P62" s="123"/>
      <c r="Q62" s="123"/>
      <c r="R62" s="108">
        <f>SUM(R53,R32)</f>
        <v>0</v>
      </c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</row>
    <row r="63" spans="1:29" ht="12.7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</row>
    <row r="64" spans="1:29" ht="12.7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</row>
    <row r="65" spans="1:29" ht="12.7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</row>
    <row r="66" spans="1:29" ht="12.7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</row>
    <row r="67" spans="1:29" ht="26.25" customHeight="1">
      <c r="A67" s="5"/>
      <c r="B67" s="138"/>
      <c r="C67" s="139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 spans="1:29" ht="36.75" customHeight="1">
      <c r="A68" s="5"/>
      <c r="B68" s="140"/>
      <c r="C68" s="141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</row>
    <row r="69" spans="1:29" ht="12.7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</row>
    <row r="70" spans="1:29" ht="12.7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</row>
    <row r="71" spans="1:29" ht="12.7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 spans="1:29" ht="12.7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 spans="1:29" ht="12.7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 spans="1:29" ht="12.7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 spans="1:29" ht="12.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</row>
    <row r="76" spans="1:29" ht="12.7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</row>
    <row r="77" spans="1:29" ht="12.7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</row>
    <row r="78" spans="1:29" ht="12.7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</row>
    <row r="79" spans="1:29" ht="12.7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 spans="1:29" ht="12.7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</row>
    <row r="81" spans="1:29" ht="12.7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</row>
    <row r="82" spans="1:29" ht="12.7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</row>
    <row r="83" spans="1:29" ht="12.7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</row>
    <row r="84" spans="1:29" ht="12.7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</row>
    <row r="85" spans="1:29" ht="12.7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</row>
    <row r="86" spans="1:29" ht="12.7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</row>
    <row r="87" spans="1:29" ht="12.7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</row>
    <row r="88" spans="1:29" ht="12.7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</row>
    <row r="89" spans="1:29" ht="12.7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</row>
    <row r="90" spans="1:29" ht="12.7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</row>
    <row r="91" spans="1:29" ht="12.7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</row>
    <row r="92" spans="1:29" ht="12.7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</row>
    <row r="93" spans="1:29" ht="12.7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</row>
    <row r="94" spans="1:29" ht="12.7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</row>
    <row r="95" spans="1:29" ht="12.7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</row>
    <row r="96" spans="1:29" ht="12.7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</row>
    <row r="97" spans="1:29" ht="12.7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</row>
    <row r="98" spans="1:29" ht="12.7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</row>
    <row r="99" spans="1:29" ht="12.7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</row>
    <row r="100" spans="1:29" ht="12.7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</row>
    <row r="101" spans="1:29" ht="12.7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</row>
    <row r="102" spans="1:29" ht="12.7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</row>
    <row r="103" spans="1:29" ht="12.7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</row>
    <row r="104" spans="1:29" ht="12.7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</row>
    <row r="105" spans="1:29" ht="12.7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</row>
    <row r="106" spans="1:29" ht="12.7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</row>
    <row r="107" spans="1:29" ht="12.7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</row>
    <row r="108" spans="1:29" ht="12.7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</row>
    <row r="109" spans="1:29" ht="12.7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</row>
    <row r="110" spans="1:29" ht="12.7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</row>
    <row r="111" spans="1:29" ht="12.7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</row>
    <row r="112" spans="1:29" ht="12.7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</row>
    <row r="113" spans="1:29" ht="12.7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</row>
    <row r="114" spans="1:29" ht="12.7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</row>
    <row r="115" spans="1:29" ht="12.7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 spans="1:29" ht="12.7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</row>
    <row r="117" spans="1:29" ht="12.7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</row>
    <row r="118" spans="1:29" ht="12.7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</row>
    <row r="119" spans="1:29" ht="12.7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</row>
    <row r="120" spans="1:29" ht="12.7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</row>
    <row r="121" spans="1:29" ht="12.7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</row>
    <row r="122" spans="1:29" ht="12.7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</row>
    <row r="123" spans="1:29" ht="12.7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</row>
    <row r="124" spans="1:29" ht="12.7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</row>
    <row r="125" spans="1:29" ht="12.7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</row>
    <row r="126" spans="1:29" ht="12.7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</row>
    <row r="127" spans="1:29" ht="12.7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</row>
    <row r="128" spans="1:29" ht="12.7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</row>
    <row r="129" spans="1:29" ht="12.7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</row>
    <row r="130" spans="1:29" ht="12.7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</row>
    <row r="131" spans="1:29" ht="12.7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</row>
    <row r="132" spans="1:29" ht="12.7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</row>
    <row r="133" spans="1:29" ht="12.7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</row>
    <row r="134" spans="1:29" ht="12.7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</row>
    <row r="135" spans="1:29" ht="12.7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</row>
    <row r="136" spans="1:29" ht="12.7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</row>
    <row r="137" spans="1:29" ht="12.7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</row>
    <row r="138" spans="1:29" ht="12.7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</row>
    <row r="139" spans="1:29" ht="12.7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</row>
    <row r="140" spans="1:29" ht="12.7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</row>
    <row r="141" spans="1:29" ht="12.7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</row>
    <row r="142" spans="1:29" ht="12.7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</row>
    <row r="143" spans="1:29" ht="12.7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</row>
    <row r="144" spans="1:29" ht="12.7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 spans="1:29" ht="12.7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</row>
    <row r="146" spans="1:29" ht="12.7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</row>
    <row r="147" spans="1:29" ht="12.7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</row>
    <row r="148" spans="1:29" ht="12.7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</row>
    <row r="149" spans="1:29" ht="12.7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</row>
    <row r="150" spans="1:29" ht="12.7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</row>
    <row r="151" spans="1:29" ht="12.7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</row>
    <row r="152" spans="1:29" ht="12.7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</row>
    <row r="153" spans="1:29" ht="12.7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</row>
    <row r="154" spans="1:29" ht="12.7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</row>
    <row r="155" spans="1:29" ht="12.7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</row>
    <row r="156" spans="1:29" ht="12.7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</row>
    <row r="157" spans="1:29" ht="12.7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</row>
    <row r="158" spans="1:29" ht="12.7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</row>
    <row r="159" spans="1:29" ht="12.7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</row>
    <row r="160" spans="1:29" ht="12.7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</row>
    <row r="161" spans="1:29" ht="12.7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</row>
    <row r="162" spans="1:29" ht="12.7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  <row r="163" spans="1:29" ht="12.7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</row>
    <row r="164" spans="1:29" ht="12.7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</row>
    <row r="165" spans="1:29" ht="12.7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</row>
    <row r="166" spans="1:29" ht="12.7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</row>
    <row r="167" spans="1:29" ht="12.7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</row>
    <row r="168" spans="1:29" ht="12.7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</row>
    <row r="169" spans="1:29" ht="12.7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</row>
    <row r="170" spans="1:29" ht="12.7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</row>
    <row r="171" spans="1:29" ht="12.7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</row>
    <row r="172" spans="1:29" ht="12.7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</row>
    <row r="173" spans="1:29" ht="12.7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</row>
    <row r="174" spans="1:29" ht="12.7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</row>
    <row r="175" spans="1:29" ht="12.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</row>
    <row r="176" spans="1:29" ht="12.7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</row>
    <row r="177" spans="1:29" ht="12.7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</row>
    <row r="178" spans="1:29" ht="12.7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</row>
    <row r="179" spans="1:29" ht="12.7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</row>
    <row r="180" spans="1:29" ht="12.7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</row>
    <row r="181" spans="1:29" ht="12.7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</row>
    <row r="182" spans="1:29" ht="12.7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</row>
    <row r="183" spans="1:29" ht="12.7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</row>
    <row r="184" spans="1:29" ht="12.7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</row>
    <row r="185" spans="1:29" ht="12.7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</row>
    <row r="186" spans="1:29" ht="12.7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</row>
    <row r="187" spans="1:29" ht="12.7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</row>
    <row r="188" spans="1:29" ht="12.7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</row>
    <row r="189" spans="1:29" ht="12.7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</row>
    <row r="190" spans="1:29" ht="12.7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</row>
    <row r="191" spans="1:29" ht="12.7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</row>
    <row r="192" spans="1:29" ht="12.7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</row>
    <row r="193" spans="1:29" ht="12.7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</row>
    <row r="194" spans="1:29" ht="12.7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</row>
    <row r="195" spans="1:29" ht="12.7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</row>
    <row r="196" spans="1:29" ht="12.7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</row>
    <row r="197" spans="1:29" ht="12.7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</row>
    <row r="198" spans="1:29" ht="12.7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</row>
    <row r="199" spans="1:29" ht="12.7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</row>
    <row r="200" spans="1:29" ht="12.7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</row>
    <row r="201" spans="1:29" ht="12.7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</row>
    <row r="202" spans="1:29" ht="12.7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 spans="1:29" ht="12.7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 spans="1:29" ht="12.7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 spans="1:29" ht="12.7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 spans="1:29" ht="12.7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 spans="1:29" ht="12.7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 spans="1:29" ht="12.7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 spans="1:29" ht="12.7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</row>
    <row r="210" spans="1:29" ht="12.7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</row>
    <row r="211" spans="1:29" ht="12.7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</row>
    <row r="212" spans="1:29" ht="12.7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</row>
    <row r="213" spans="1:29" ht="12.7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</row>
    <row r="214" spans="1:29" ht="12.7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</row>
    <row r="215" spans="1:29" ht="12.7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</row>
    <row r="216" spans="1:29" ht="12.7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 spans="1:29" ht="12.7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</row>
    <row r="218" spans="1:29" ht="12.7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</row>
    <row r="219" spans="1:29" ht="12.7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</row>
    <row r="220" spans="1:29" ht="12.7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</row>
    <row r="221" spans="1:29" ht="12.7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</row>
    <row r="222" spans="1:29" ht="12.7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</row>
    <row r="223" spans="1:29" ht="12.7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</row>
    <row r="224" spans="1:29" ht="12.7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</row>
    <row r="225" spans="1:29" ht="12.7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</row>
    <row r="226" spans="1:29" ht="12.7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</row>
    <row r="227" spans="1:29" ht="12.7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</row>
    <row r="228" spans="1:29" ht="12.7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</row>
    <row r="229" spans="1:29" ht="12.7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</row>
    <row r="230" spans="1:29" ht="12.7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</row>
    <row r="231" spans="1:29" ht="12.7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</row>
    <row r="232" spans="1:29" ht="12.7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</row>
    <row r="233" spans="1:29" ht="12.7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</row>
    <row r="234" spans="1:29" ht="12.7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</row>
    <row r="235" spans="1:29" ht="12.7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</row>
    <row r="236" spans="1:29" ht="12.7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 spans="1:29" ht="12.7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</row>
    <row r="238" spans="1:29" ht="12.7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 spans="1:29" ht="12.7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 spans="1:29" ht="12.7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 spans="1:29" ht="12.7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 spans="1:29" ht="12.7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 spans="1:29" ht="12.7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 spans="1:29" ht="12.7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 spans="1:29" ht="12.7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 spans="1:29" ht="12.7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 spans="1:29" ht="12.7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 spans="1:29" ht="12.7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 spans="1:29" ht="12.7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 spans="1:29" ht="12.7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  <row r="251" spans="1:29" ht="12.7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</row>
    <row r="252" spans="1:29" ht="12.7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</row>
    <row r="253" spans="1:29" ht="12.7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</row>
    <row r="254" spans="1:29" ht="12.7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</row>
    <row r="255" spans="1:29" ht="12.7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</row>
    <row r="256" spans="1:29" ht="12.7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</row>
    <row r="257" spans="1:29" ht="12.7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</row>
    <row r="258" spans="1:29" ht="12.7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</row>
    <row r="259" spans="1:29" ht="12.7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</row>
    <row r="260" spans="1:29" ht="12.7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</row>
    <row r="261" spans="1:29" ht="12.7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</row>
    <row r="262" spans="1:29" ht="12.7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</row>
    <row r="263" spans="1:29" ht="12.7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</row>
    <row r="264" spans="1:29" ht="12.7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</row>
    <row r="265" spans="1:29" ht="12.7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</row>
    <row r="266" spans="1:29" ht="12.7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</row>
    <row r="267" spans="1:29" ht="12.7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</row>
    <row r="268" spans="1:29" ht="12.7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</row>
    <row r="269" spans="1:29" ht="12.7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</row>
    <row r="270" spans="1:29" ht="12.7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</row>
    <row r="271" spans="1:29" ht="12.7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</row>
    <row r="272" spans="1:29" ht="12.7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</row>
    <row r="273" spans="1:29" ht="12.7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</row>
    <row r="274" spans="1:29" ht="12.7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</row>
    <row r="275" spans="1:29" ht="12.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</row>
    <row r="276" spans="1:29" ht="12.7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</row>
    <row r="277" spans="1:29" ht="12.7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</row>
    <row r="278" spans="1:29" ht="12.7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</row>
    <row r="279" spans="1:29" ht="12.7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</row>
    <row r="280" spans="1:29" ht="12.7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</row>
    <row r="281" spans="1:29" ht="12.7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</row>
    <row r="282" spans="1:29" ht="12.7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</row>
    <row r="283" spans="1:29" ht="12.7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</row>
    <row r="284" spans="1:29" ht="12.7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</row>
    <row r="285" spans="1:29" ht="12.7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</row>
    <row r="286" spans="1:29" ht="12.7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</row>
    <row r="287" spans="1:29" ht="12.7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</row>
    <row r="288" spans="1:29" ht="12.7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</row>
    <row r="289" spans="1:29" ht="12.7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</row>
    <row r="290" spans="1:29" ht="12.7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</row>
    <row r="291" spans="1:29" ht="12.7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</row>
    <row r="292" spans="1:29" ht="12.7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</row>
    <row r="293" spans="1:29" ht="12.7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</row>
    <row r="294" spans="1:29" ht="12.7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</row>
    <row r="295" spans="1:29" ht="12.7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</row>
    <row r="296" spans="1:29" ht="12.7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</row>
    <row r="297" spans="1:29" ht="12.7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</row>
    <row r="298" spans="1:29" ht="12.7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</row>
    <row r="299" spans="1:29" ht="12.7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</row>
    <row r="300" spans="1:29" ht="12.7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</row>
    <row r="301" spans="1:29" ht="12.7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</row>
    <row r="302" spans="1:29" ht="12.7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</row>
    <row r="303" spans="1:29" ht="12.7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</row>
    <row r="304" spans="1:29" ht="12.7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</row>
    <row r="305" spans="1:29" ht="12.7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</row>
    <row r="306" spans="1:29" ht="12.7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</row>
    <row r="307" spans="1:29" ht="12.7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</row>
    <row r="308" spans="1:29" ht="12.7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</row>
    <row r="309" spans="1:29" ht="12.7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</row>
    <row r="310" spans="1:29" ht="12.7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</row>
    <row r="311" spans="1:29" ht="12.7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</row>
    <row r="312" spans="1:29" ht="12.7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</row>
    <row r="313" spans="1:29" ht="12.7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</row>
    <row r="314" spans="1:29" ht="12.7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</row>
    <row r="315" spans="1:29" ht="12.7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</row>
    <row r="316" spans="1:29" ht="12.7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</row>
    <row r="317" spans="1:29" ht="12.7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</row>
    <row r="318" spans="1:29" ht="12.7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</row>
    <row r="319" spans="1:29" ht="12.7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</row>
    <row r="320" spans="1:29" ht="12.7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</row>
    <row r="321" spans="1:29" ht="12.7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</row>
    <row r="322" spans="1:29" ht="12.7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</row>
    <row r="323" spans="1:29" ht="12.7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</row>
    <row r="324" spans="1:29" ht="12.7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</row>
    <row r="325" spans="1:29" ht="12.7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</row>
    <row r="326" spans="1:29" ht="12.7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</row>
    <row r="327" spans="1:29" ht="12.7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</row>
    <row r="328" spans="1:29" ht="12.7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</row>
    <row r="329" spans="1:29" ht="12.7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</row>
    <row r="330" spans="1:29" ht="12.7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</row>
    <row r="331" spans="1:29" ht="12.7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</row>
    <row r="332" spans="1:29" ht="12.7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</row>
    <row r="333" spans="1:29" ht="12.7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</row>
    <row r="334" spans="1:29" ht="12.7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</row>
    <row r="335" spans="1:29" ht="12.7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</row>
    <row r="336" spans="1:29" ht="12.7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</row>
    <row r="337" spans="1:29" ht="12.7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</row>
    <row r="338" spans="1:29" ht="12.7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</row>
    <row r="339" spans="1:29" ht="12.7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</row>
    <row r="340" spans="1:29" ht="12.7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</row>
    <row r="341" spans="1:29" ht="12.7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</row>
    <row r="342" spans="1:29" ht="12.7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</row>
    <row r="343" spans="1:29" ht="12.7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</row>
    <row r="344" spans="1:29" ht="12.7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</row>
    <row r="345" spans="1:29" ht="12.7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</row>
    <row r="346" spans="1:29" ht="12.7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</row>
    <row r="347" spans="1:29" ht="12.7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</row>
    <row r="348" spans="1:29" ht="12.7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</row>
    <row r="349" spans="1:29" ht="12.7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</row>
    <row r="350" spans="1:29" ht="12.7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</row>
    <row r="351" spans="1:29" ht="12.7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</row>
    <row r="352" spans="1:29" ht="12.7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</row>
    <row r="353" spans="1:29" ht="12.7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</row>
    <row r="354" spans="1:29" ht="12.7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</row>
    <row r="355" spans="1:29" ht="12.7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</row>
    <row r="356" spans="1:29" ht="12.7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</row>
    <row r="357" spans="1:29" ht="12.7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</row>
    <row r="358" spans="1:29" ht="12.7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</row>
    <row r="359" spans="1:29" ht="12.7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</row>
    <row r="360" spans="1:29" ht="12.7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</row>
    <row r="361" spans="1:29" ht="12.7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</row>
    <row r="362" spans="1:29" ht="12.7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</row>
    <row r="363" spans="1:29" ht="12.7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</row>
    <row r="364" spans="1:29" ht="12.7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</row>
    <row r="365" spans="1:29" ht="12.7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</row>
    <row r="366" spans="1:29" ht="12.7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</row>
    <row r="367" spans="1:29" ht="12.7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</row>
    <row r="368" spans="1:29" ht="12.7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</row>
    <row r="369" spans="1:29" ht="12.7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</row>
    <row r="370" spans="1:29" ht="12.7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</row>
    <row r="371" spans="1:29" ht="12.7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</row>
    <row r="372" spans="1:29" ht="12.7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</row>
    <row r="373" spans="1:29" ht="12.7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</row>
    <row r="374" spans="1:29" ht="12.7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</row>
    <row r="375" spans="1:29" ht="12.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</row>
    <row r="376" spans="1:29" ht="12.7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</row>
    <row r="377" spans="1:29" ht="12.7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</row>
    <row r="378" spans="1:29" ht="12.7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</row>
    <row r="379" spans="1:29" ht="12.7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</row>
    <row r="380" spans="1:29" ht="12.7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</row>
    <row r="381" spans="1:29" ht="12.7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</row>
    <row r="382" spans="1:29" ht="12.7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</row>
    <row r="383" spans="1:29" ht="12.7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</row>
    <row r="384" spans="1:29" ht="12.7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</row>
    <row r="385" spans="1:29" ht="12.7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</row>
    <row r="386" spans="1:29" ht="12.7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</row>
    <row r="387" spans="1:29" ht="12.7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</row>
    <row r="388" spans="1:29" ht="12.7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</row>
    <row r="389" spans="1:29" ht="12.7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</row>
    <row r="390" spans="1:29" ht="12.7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</row>
    <row r="391" spans="1:29" ht="12.7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</row>
    <row r="392" spans="1:29" ht="12.7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</row>
    <row r="393" spans="1:29" ht="12.7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</row>
    <row r="394" spans="1:29" ht="12.7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</row>
    <row r="395" spans="1:29" ht="12.7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</row>
    <row r="396" spans="1:29" ht="12.7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</row>
    <row r="397" spans="1:29" ht="12.7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</row>
    <row r="398" spans="1:29" ht="12.7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</row>
    <row r="399" spans="1:29" ht="12.7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</row>
    <row r="400" spans="1:29" ht="12.7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</row>
    <row r="401" spans="1:29" ht="12.7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</row>
    <row r="402" spans="1:29" ht="12.7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</row>
    <row r="403" spans="1:29" ht="12.7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</row>
    <row r="404" spans="1:29" ht="12.7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</row>
    <row r="405" spans="1:29" ht="12.7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</row>
    <row r="406" spans="1:29" ht="12.7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</row>
    <row r="407" spans="1:29" ht="12.7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</row>
    <row r="408" spans="1:29" ht="12.7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</row>
    <row r="409" spans="1:29" ht="12.7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</row>
    <row r="410" spans="1:29" ht="12.7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</row>
    <row r="411" spans="1:29" ht="12.7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</row>
    <row r="412" spans="1:29" ht="12.7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</row>
    <row r="413" spans="1:29" ht="12.7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</row>
    <row r="414" spans="1:29" ht="12.7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</row>
    <row r="415" spans="1:29" ht="12.7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</row>
    <row r="416" spans="1:29" ht="12.7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</row>
    <row r="417" spans="1:29" ht="12.7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</row>
    <row r="418" spans="1:29" ht="12.7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</row>
    <row r="419" spans="1:29" ht="12.7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</row>
    <row r="420" spans="1:29" ht="12.7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</row>
    <row r="421" spans="1:29" ht="12.7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</row>
    <row r="422" spans="1:29" ht="12.7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</row>
    <row r="423" spans="1:29" ht="12.7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</row>
    <row r="424" spans="1:29" ht="12.7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</row>
    <row r="425" spans="1:29" ht="12.7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</row>
    <row r="426" spans="1:29" ht="12.7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</row>
    <row r="427" spans="1:29" ht="12.7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</row>
    <row r="428" spans="1:29" ht="12.7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</row>
    <row r="429" spans="1:29" ht="12.7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</row>
    <row r="430" spans="1:29" ht="12.7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</row>
    <row r="431" spans="1:29" ht="12.7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</row>
    <row r="432" spans="1:29" ht="12.7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</row>
    <row r="433" spans="1:29" ht="12.7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</row>
    <row r="434" spans="1:29" ht="12.7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</row>
    <row r="435" spans="1:29" ht="12.7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</row>
    <row r="436" spans="1:29" ht="12.7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</row>
    <row r="437" spans="1:29" ht="12.7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</row>
    <row r="438" spans="1:29" ht="12.7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</row>
    <row r="439" spans="1:29" ht="12.7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</row>
    <row r="440" spans="1:29" ht="12.7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</row>
    <row r="441" spans="1:29" ht="12.7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</row>
    <row r="442" spans="1:29" ht="12.7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</row>
    <row r="443" spans="1:29" ht="12.7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</row>
    <row r="444" spans="1:29" ht="12.7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</row>
    <row r="445" spans="1:29" ht="12.7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</row>
    <row r="446" spans="1:29" ht="12.7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</row>
    <row r="447" spans="1:29" ht="12.7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</row>
    <row r="448" spans="1:29" ht="12.7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</row>
    <row r="449" spans="1:29" ht="12.7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</row>
    <row r="450" spans="1:29" ht="12.7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</row>
    <row r="451" spans="1:29" ht="12.7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</row>
    <row r="452" spans="1:29" ht="12.7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</row>
    <row r="453" spans="1:29" ht="12.7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</row>
    <row r="454" spans="1:29" ht="12.7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</row>
    <row r="455" spans="1:29" ht="12.7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</row>
    <row r="456" spans="1:29" ht="12.7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</row>
    <row r="457" spans="1:29" ht="12.7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</row>
    <row r="458" spans="1:29" ht="12.7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</row>
    <row r="459" spans="1:29" ht="12.7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</row>
    <row r="460" spans="1:29" ht="12.7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</row>
    <row r="461" spans="1:29" ht="12.7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</row>
    <row r="462" spans="1:29" ht="12.7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</row>
    <row r="463" spans="1:29" ht="12.7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</row>
    <row r="464" spans="1:29" ht="12.7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</row>
    <row r="465" spans="1:29" ht="12.7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</row>
    <row r="466" spans="1:29" ht="12.7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</row>
    <row r="467" spans="1:29" ht="12.7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</row>
    <row r="468" spans="1:29" ht="12.7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</row>
    <row r="469" spans="1:29" ht="12.7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</row>
    <row r="470" spans="1:29" ht="12.7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</row>
    <row r="471" spans="1:29" ht="12.7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</row>
    <row r="472" spans="1:29" ht="12.7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</row>
    <row r="473" spans="1:29" ht="12.7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</row>
    <row r="474" spans="1:29" ht="12.7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</row>
    <row r="475" spans="1:29" ht="12.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</row>
    <row r="476" spans="1:29" ht="12.7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</row>
    <row r="477" spans="1:29" ht="12.7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</row>
    <row r="478" spans="1:29" ht="12.7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</row>
    <row r="479" spans="1:29" ht="12.7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</row>
    <row r="480" spans="1:29" ht="12.7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</row>
    <row r="481" spans="1:29" ht="12.7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</row>
    <row r="482" spans="1:29" ht="12.7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</row>
    <row r="483" spans="1:29" ht="12.7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</row>
    <row r="484" spans="1:29" ht="12.7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</row>
    <row r="485" spans="1:29" ht="12.7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</row>
    <row r="486" spans="1:29" ht="12.7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</row>
    <row r="487" spans="1:29" ht="12.7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</row>
    <row r="488" spans="1:29" ht="12.7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</row>
    <row r="489" spans="1:29" ht="12.7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</row>
    <row r="490" spans="1:29" ht="12.7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</row>
    <row r="491" spans="1:29" ht="12.7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</row>
    <row r="492" spans="1:29" ht="12.7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</row>
    <row r="493" spans="1:29" ht="12.7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</row>
    <row r="494" spans="1:29" ht="12.7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</row>
    <row r="495" spans="1:29" ht="12.7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</row>
    <row r="496" spans="1:29" ht="12.7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</row>
    <row r="497" spans="1:29" ht="12.7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</row>
    <row r="498" spans="1:29" ht="12.7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</row>
    <row r="499" spans="1:29" ht="12.7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</row>
    <row r="500" spans="1:29" ht="12.7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</row>
    <row r="501" spans="1:29" ht="12.7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</row>
    <row r="502" spans="1:29" ht="12.7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</row>
    <row r="503" spans="1:29" ht="12.7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</row>
    <row r="504" spans="1:29" ht="12.7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</row>
    <row r="505" spans="1:29" ht="12.7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</row>
    <row r="506" spans="1:29" ht="12.7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</row>
    <row r="507" spans="1:29" ht="12.7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</row>
    <row r="508" spans="1:29" ht="12.7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</row>
    <row r="509" spans="1:29" ht="12.7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</row>
    <row r="510" spans="1:29" ht="12.7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</row>
    <row r="511" spans="1:29" ht="12.7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</row>
    <row r="512" spans="1:29" ht="12.7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</row>
    <row r="513" spans="1:29" ht="12.7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</row>
    <row r="514" spans="1:29" ht="12.7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</row>
    <row r="515" spans="1:29" ht="12.7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</row>
    <row r="516" spans="1:29" ht="12.7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</row>
    <row r="517" spans="1:29" ht="12.7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</row>
    <row r="518" spans="1:29" ht="12.7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</row>
    <row r="519" spans="1:29" ht="12.7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</row>
    <row r="520" spans="1:29" ht="12.7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</row>
    <row r="521" spans="1:29" ht="12.7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</row>
    <row r="522" spans="1:29" ht="12.7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</row>
    <row r="523" spans="1:29" ht="12.7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</row>
    <row r="524" spans="1:29" ht="12.7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</row>
    <row r="525" spans="1:29" ht="12.7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</row>
    <row r="526" spans="1:29" ht="12.7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</row>
    <row r="527" spans="1:29" ht="12.7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</row>
    <row r="528" spans="1:29" ht="12.7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</row>
    <row r="529" spans="1:29" ht="12.7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</row>
    <row r="530" spans="1:29" ht="12.7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</row>
    <row r="531" spans="1:29" ht="12.7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</row>
    <row r="532" spans="1:29" ht="12.7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</row>
    <row r="533" spans="1:29" ht="12.7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</row>
    <row r="534" spans="1:29" ht="12.7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</row>
    <row r="535" spans="1:29" ht="12.7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</row>
    <row r="536" spans="1:29" ht="12.7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</row>
    <row r="537" spans="1:29" ht="12.7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</row>
    <row r="538" spans="1:29" ht="12.7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</row>
    <row r="539" spans="1:29" ht="12.7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</row>
    <row r="540" spans="1:29" ht="12.7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</row>
    <row r="541" spans="1:29" ht="12.7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</row>
    <row r="542" spans="1:29" ht="12.7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</row>
    <row r="543" spans="1:29" ht="12.7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</row>
    <row r="544" spans="1:29" ht="12.7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</row>
    <row r="545" spans="1:29" ht="12.7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</row>
    <row r="546" spans="1:29" ht="12.7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</row>
    <row r="547" spans="1:29" ht="12.7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</row>
    <row r="548" spans="1:29" ht="12.7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</row>
    <row r="549" spans="1:29" ht="12.7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</row>
    <row r="550" spans="1:29" ht="12.7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</row>
    <row r="551" spans="1:29" ht="12.7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</row>
    <row r="552" spans="1:29" ht="12.7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</row>
    <row r="553" spans="1:29" ht="12.7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</row>
    <row r="554" spans="1:29" ht="12.7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</row>
    <row r="555" spans="1:29" ht="12.7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</row>
    <row r="556" spans="1:29" ht="12.7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</row>
    <row r="557" spans="1:29" ht="12.7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</row>
    <row r="558" spans="1:29" ht="12.7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</row>
    <row r="559" spans="1:29" ht="12.7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</row>
    <row r="560" spans="1:29" ht="12.7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</row>
    <row r="561" spans="1:29" ht="12.7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</row>
    <row r="562" spans="1:29" ht="12.7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</row>
    <row r="563" spans="1:29" ht="12.7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</row>
    <row r="564" spans="1:29" ht="12.7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</row>
    <row r="565" spans="1:29" ht="12.7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</row>
    <row r="566" spans="1:29" ht="12.7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</row>
    <row r="567" spans="1:29" ht="12.7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</row>
    <row r="568" spans="1:29" ht="12.7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</row>
    <row r="569" spans="1:29" ht="12.7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</row>
    <row r="570" spans="1:29" ht="12.7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</row>
    <row r="571" spans="1:29" ht="12.7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</row>
    <row r="572" spans="1:29" ht="12.7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</row>
    <row r="573" spans="1:29" ht="12.7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</row>
    <row r="574" spans="1:29" ht="12.7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</row>
    <row r="575" spans="1:29" ht="12.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</row>
    <row r="576" spans="1:29" ht="12.7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</row>
    <row r="577" spans="1:29" ht="12.7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</row>
    <row r="578" spans="1:29" ht="12.7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</row>
    <row r="579" spans="1:29" ht="12.7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</row>
    <row r="580" spans="1:29" ht="12.7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</row>
    <row r="581" spans="1:29" ht="12.7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</row>
    <row r="582" spans="1:29" ht="12.7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</row>
    <row r="583" spans="1:29" ht="12.7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</row>
    <row r="584" spans="1:29" ht="12.7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</row>
    <row r="585" spans="1:29" ht="12.7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</row>
    <row r="586" spans="1:29" ht="12.7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</row>
    <row r="587" spans="1:29" ht="12.7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</row>
    <row r="588" spans="1:29" ht="12.7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</row>
    <row r="589" spans="1:29" ht="12.7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</row>
    <row r="590" spans="1:29" ht="12.7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</row>
    <row r="591" spans="1:29" ht="12.7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</row>
    <row r="592" spans="1:29" ht="12.7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</row>
    <row r="593" spans="1:29" ht="12.7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</row>
    <row r="594" spans="1:29" ht="12.7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</row>
    <row r="595" spans="1:29" ht="12.7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</row>
    <row r="596" spans="1:29" ht="12.7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</row>
    <row r="597" spans="1:29" ht="12.7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</row>
    <row r="598" spans="1:29" ht="12.7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</row>
    <row r="599" spans="1:29" ht="12.7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</row>
    <row r="600" spans="1:29" ht="12.7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</row>
    <row r="601" spans="1:29" ht="12.7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</row>
    <row r="602" spans="1:29" ht="12.7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</row>
    <row r="603" spans="1:29" ht="12.7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</row>
    <row r="604" spans="1:29" ht="12.7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</row>
    <row r="605" spans="1:29" ht="12.7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</row>
    <row r="606" spans="1:29" ht="12.7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</row>
    <row r="607" spans="1:29" ht="12.7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</row>
    <row r="608" spans="1:29" ht="12.7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</row>
    <row r="609" spans="1:29" ht="12.7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</row>
    <row r="610" spans="1:29" ht="12.7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</row>
    <row r="611" spans="1:29" ht="12.7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</row>
    <row r="612" spans="1:29" ht="12.7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</row>
    <row r="613" spans="1:29" ht="12.7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</row>
    <row r="614" spans="1:29" ht="12.7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</row>
    <row r="615" spans="1:29" ht="12.7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</row>
    <row r="616" spans="1:29" ht="12.7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</row>
    <row r="617" spans="1:29" ht="12.7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</row>
    <row r="618" spans="1:29" ht="12.7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</row>
    <row r="619" spans="1:29" ht="12.7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</row>
    <row r="620" spans="1:29" ht="12.7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</row>
    <row r="621" spans="1:29" ht="12.7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</row>
    <row r="622" spans="1:29" ht="12.7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</row>
    <row r="623" spans="1:29" ht="12.7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</row>
    <row r="624" spans="1:29" ht="12.7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</row>
    <row r="625" spans="1:29" ht="12.7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</row>
    <row r="626" spans="1:29" ht="12.7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</row>
    <row r="627" spans="1:29" ht="12.7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</row>
    <row r="628" spans="1:29" ht="12.7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</row>
    <row r="629" spans="1:29" ht="12.7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</row>
    <row r="630" spans="1:29" ht="12.7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</row>
    <row r="631" spans="1:29" ht="12.7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</row>
    <row r="632" spans="1:29" ht="12.7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</row>
    <row r="633" spans="1:29" ht="12.7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</row>
    <row r="634" spans="1:29" ht="12.7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</row>
    <row r="635" spans="1:29" ht="12.7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</row>
    <row r="636" spans="1:29" ht="12.7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</row>
    <row r="637" spans="1:29" ht="12.7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</row>
    <row r="638" spans="1:29" ht="12.7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</row>
    <row r="639" spans="1:29" ht="12.7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</row>
    <row r="640" spans="1:29" ht="12.7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</row>
    <row r="641" spans="1:29" ht="12.7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</row>
    <row r="642" spans="1:29" ht="12.7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</row>
    <row r="643" spans="1:29" ht="12.7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</row>
    <row r="644" spans="1:29" ht="12.7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</row>
    <row r="645" spans="1:29" ht="12.7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</row>
    <row r="646" spans="1:29" ht="12.7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</row>
    <row r="647" spans="1:29" ht="12.7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</row>
    <row r="648" spans="1:29" ht="12.7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</row>
    <row r="649" spans="1:29" ht="12.7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</row>
    <row r="650" spans="1:29" ht="12.7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</row>
    <row r="651" spans="1:29" ht="12.7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</row>
    <row r="652" spans="1:29" ht="12.7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</row>
    <row r="653" spans="1:29" ht="12.7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</row>
    <row r="654" spans="1:29" ht="12.7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</row>
    <row r="655" spans="1:29" ht="12.7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</row>
    <row r="656" spans="1:29" ht="12.7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</row>
    <row r="657" spans="1:29" ht="12.7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</row>
    <row r="658" spans="1:29" ht="12.7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</row>
    <row r="659" spans="1:29" ht="12.7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</row>
    <row r="660" spans="1:29" ht="12.7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</row>
    <row r="661" spans="1:29" ht="12.7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</row>
    <row r="662" spans="1:29" ht="12.7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</row>
    <row r="663" spans="1:29" ht="12.7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</row>
    <row r="664" spans="1:29" ht="12.7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</row>
    <row r="665" spans="1:29" ht="12.7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</row>
    <row r="666" spans="1:29" ht="12.7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</row>
    <row r="667" spans="1:29" ht="12.7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</row>
    <row r="668" spans="1:29" ht="12.7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</row>
    <row r="669" spans="1:29" ht="12.7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</row>
    <row r="670" spans="1:29" ht="12.7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</row>
    <row r="671" spans="1:29" ht="12.7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</row>
    <row r="672" spans="1:29" ht="12.7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</row>
    <row r="673" spans="1:29" ht="12.7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</row>
    <row r="674" spans="1:29" ht="12.7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</row>
    <row r="675" spans="1:29" ht="12.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</row>
    <row r="676" spans="1:29" ht="12.7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</row>
    <row r="677" spans="1:29" ht="12.7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</row>
    <row r="678" spans="1:29" ht="12.7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</row>
    <row r="679" spans="1:29" ht="12.7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</row>
    <row r="680" spans="1:29" ht="12.7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</row>
    <row r="681" spans="1:29" ht="12.7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</row>
    <row r="682" spans="1:29" ht="12.7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</row>
    <row r="683" spans="1:29" ht="12.7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</row>
    <row r="684" spans="1:29" ht="12.7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</row>
    <row r="685" spans="1:29" ht="12.7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</row>
    <row r="686" spans="1:29" ht="12.7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</row>
    <row r="687" spans="1:29" ht="12.7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</row>
    <row r="688" spans="1:29" ht="12.7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</row>
    <row r="689" spans="1:29" ht="12.7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</row>
    <row r="690" spans="1:29" ht="12.7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</row>
    <row r="691" spans="1:29" ht="12.7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</row>
    <row r="692" spans="1:29" ht="12.7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</row>
    <row r="693" spans="1:29" ht="12.7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</row>
    <row r="694" spans="1:29" ht="12.7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</row>
    <row r="695" spans="1:29" ht="12.7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</row>
    <row r="696" spans="1:29" ht="12.7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</row>
    <row r="697" spans="1:29" ht="12.7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</row>
    <row r="698" spans="1:29" ht="12.7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</row>
    <row r="699" spans="1:29" ht="12.7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</row>
    <row r="700" spans="1:29" ht="12.7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</row>
    <row r="701" spans="1:29" ht="12.7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</row>
    <row r="702" spans="1:29" ht="12.7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</row>
    <row r="703" spans="1:29" ht="12.7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</row>
    <row r="704" spans="1:29" ht="12.7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</row>
    <row r="705" spans="1:29" ht="12.7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</row>
    <row r="706" spans="1:29" ht="12.7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</row>
    <row r="707" spans="1:29" ht="12.7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</row>
    <row r="708" spans="1:29" ht="12.7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</row>
    <row r="709" spans="1:29" ht="12.7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</row>
    <row r="710" spans="1:29" ht="12.7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</row>
    <row r="711" spans="1:29" ht="12.7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</row>
    <row r="712" spans="1:29" ht="12.7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</row>
    <row r="713" spans="1:29" ht="12.7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</row>
    <row r="714" spans="1:29" ht="12.7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</row>
    <row r="715" spans="1:29" ht="12.7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</row>
    <row r="716" spans="1:29" ht="12.7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</row>
    <row r="717" spans="1:29" ht="12.7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</row>
    <row r="718" spans="1:29" ht="12.7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</row>
    <row r="719" spans="1:29" ht="12.7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</row>
    <row r="720" spans="1:29" ht="12.7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</row>
    <row r="721" spans="1:29" ht="12.7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</row>
    <row r="722" spans="1:29" ht="12.7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</row>
    <row r="723" spans="1:29" ht="12.7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</row>
    <row r="724" spans="1:29" ht="12.7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</row>
    <row r="725" spans="1:29" ht="12.7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</row>
    <row r="726" spans="1:29" ht="12.7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</row>
    <row r="727" spans="1:29" ht="12.7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</row>
    <row r="728" spans="1:29" ht="12.7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</row>
    <row r="729" spans="1:29" ht="12.7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</row>
    <row r="730" spans="1:29" ht="12.7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</row>
    <row r="731" spans="1:29" ht="12.7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</row>
    <row r="732" spans="1:29" ht="12.7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</row>
    <row r="733" spans="1:29" ht="12.7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</row>
    <row r="734" spans="1:29" ht="12.7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</row>
    <row r="735" spans="1:29" ht="12.7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</row>
    <row r="736" spans="1:29" ht="12.7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</row>
    <row r="737" spans="1:29" ht="12.7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</row>
    <row r="738" spans="1:29" ht="12.7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</row>
    <row r="739" spans="1:29" ht="12.7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</row>
    <row r="740" spans="1:29" ht="12.7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</row>
    <row r="741" spans="1:29" ht="12.7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</row>
    <row r="742" spans="1:29" ht="12.7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</row>
    <row r="743" spans="1:29" ht="12.7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</row>
    <row r="744" spans="1:29" ht="12.7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</row>
    <row r="745" spans="1:29" ht="12.7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</row>
    <row r="746" spans="1:29" ht="12.7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</row>
    <row r="747" spans="1:29" ht="12.7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</row>
    <row r="748" spans="1:29" ht="12.7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</row>
    <row r="749" spans="1:29" ht="12.7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</row>
    <row r="750" spans="1:29" ht="12.7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</row>
    <row r="751" spans="1:29" ht="12.7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</row>
    <row r="752" spans="1:29" ht="12.7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</row>
    <row r="753" spans="1:29" ht="12.7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</row>
    <row r="754" spans="1:29" ht="12.7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</row>
    <row r="755" spans="1:29" ht="12.7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</row>
    <row r="756" spans="1:29" ht="12.7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</row>
    <row r="757" spans="1:29" ht="12.7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</row>
    <row r="758" spans="1:29" ht="12.7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</row>
    <row r="759" spans="1:29" ht="12.7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</row>
    <row r="760" spans="1:29" ht="12.7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</row>
    <row r="761" spans="1:29" ht="12.7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</row>
    <row r="762" spans="1:29" ht="12.7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</row>
    <row r="763" spans="1:29" ht="12.7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</row>
    <row r="764" spans="1:29" ht="12.7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</row>
    <row r="765" spans="1:29" ht="12.7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</row>
    <row r="766" spans="1:29" ht="12.7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</row>
    <row r="767" spans="1:29" ht="12.7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</row>
    <row r="768" spans="1:29" ht="12.7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</row>
    <row r="769" spans="1:29" ht="12.7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</row>
    <row r="770" spans="1:29" ht="12.7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</row>
    <row r="771" spans="1:29" ht="12.7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</row>
    <row r="772" spans="1:29" ht="12.7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</row>
    <row r="773" spans="1:29" ht="12.7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</row>
    <row r="774" spans="1:29" ht="12.7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</row>
    <row r="775" spans="1:29" ht="12.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</row>
    <row r="776" spans="1:29" ht="12.7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</row>
    <row r="777" spans="1:29" ht="12.7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</row>
    <row r="778" spans="1:29" ht="12.7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</row>
    <row r="779" spans="1:29" ht="12.7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</row>
    <row r="780" spans="1:29" ht="12.7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</row>
    <row r="781" spans="1:29" ht="12.7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</row>
    <row r="782" spans="1:29" ht="12.7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</row>
    <row r="783" spans="1:29" ht="12.7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</row>
    <row r="784" spans="1:29" ht="12.7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</row>
    <row r="785" spans="1:29" ht="12.7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</row>
    <row r="786" spans="1:29" ht="12.7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</row>
    <row r="787" spans="1:29" ht="12.7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</row>
    <row r="788" spans="1:29" ht="12.7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</row>
    <row r="789" spans="1:29" ht="12.7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</row>
    <row r="790" spans="1:29" ht="12.7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</row>
    <row r="791" spans="1:29" ht="12.7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</row>
    <row r="792" spans="1:29" ht="12.7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</row>
    <row r="793" spans="1:29" ht="12.7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</row>
    <row r="794" spans="1:29" ht="12.7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</row>
    <row r="795" spans="1:29" ht="12.7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</row>
    <row r="796" spans="1:29" ht="12.7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</row>
    <row r="797" spans="1:29" ht="12.7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</row>
    <row r="798" spans="1:29" ht="12.7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</row>
    <row r="799" spans="1:29" ht="12.7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</row>
    <row r="800" spans="1:29" ht="12.7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</row>
    <row r="801" spans="1:29" ht="12.7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</row>
    <row r="802" spans="1:29" ht="12.7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</row>
    <row r="803" spans="1:29" ht="12.7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</row>
    <row r="804" spans="1:29" ht="12.7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</row>
    <row r="805" spans="1:29" ht="12.7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</row>
    <row r="806" spans="1:29" ht="12.7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</row>
    <row r="807" spans="1:29" ht="12.7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</row>
    <row r="808" spans="1:29" ht="12.7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</row>
    <row r="809" spans="1:29" ht="12.7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</row>
    <row r="810" spans="1:29" ht="12.7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</row>
    <row r="811" spans="1:29" ht="12.7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</row>
    <row r="812" spans="1:29" ht="12.7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</row>
    <row r="813" spans="1:29" ht="12.7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</row>
    <row r="814" spans="1:29" ht="12.7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</row>
    <row r="815" spans="1:29" ht="12.7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</row>
    <row r="816" spans="1:29" ht="12.7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</row>
    <row r="817" spans="1:29" ht="12.7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</row>
    <row r="818" spans="1:29" ht="12.7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</row>
    <row r="819" spans="1:29" ht="12.7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</row>
    <row r="820" spans="1:29" ht="12.7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</row>
    <row r="821" spans="1:29" ht="12.7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</row>
    <row r="822" spans="1:29" ht="12.7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</row>
    <row r="823" spans="1:29" ht="12.7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</row>
    <row r="824" spans="1:29" ht="12.7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</row>
    <row r="825" spans="1:29" ht="12.7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</row>
    <row r="826" spans="1:29" ht="12.7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</row>
    <row r="827" spans="1:29" ht="12.7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</row>
    <row r="828" spans="1:29" ht="12.7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</row>
    <row r="829" spans="1:29" ht="12.7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</row>
    <row r="830" spans="1:29" ht="12.7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</row>
    <row r="831" spans="1:29" ht="12.7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</row>
    <row r="832" spans="1:29" ht="12.7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</row>
    <row r="833" spans="1:29" ht="12.7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</row>
    <row r="834" spans="1:29" ht="12.7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</row>
    <row r="835" spans="1:29" ht="12.7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</row>
    <row r="836" spans="1:29" ht="12.7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</row>
    <row r="837" spans="1:29" ht="12.7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</row>
    <row r="838" spans="1:29" ht="12.7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</row>
    <row r="839" spans="1:29" ht="12.7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</row>
    <row r="840" spans="1:29" ht="12.7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</row>
    <row r="841" spans="1:29" ht="12.7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</row>
    <row r="842" spans="1:29" ht="12.7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</row>
    <row r="843" spans="1:29" ht="12.7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</row>
    <row r="844" spans="1:29" ht="12.7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</row>
    <row r="845" spans="1:29" ht="12.7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</row>
    <row r="846" spans="1:29" ht="12.7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</row>
    <row r="847" spans="1:29" ht="12.7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</row>
    <row r="848" spans="1:29" ht="12.7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</row>
    <row r="849" spans="1:29" ht="12.7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</row>
    <row r="850" spans="1:29" ht="12.7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</row>
    <row r="851" spans="1:29" ht="12.7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</row>
    <row r="852" spans="1:29" ht="12.7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</row>
    <row r="853" spans="1:29" ht="12.7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</row>
    <row r="854" spans="1:29" ht="12.7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</row>
    <row r="855" spans="1:29" ht="12.7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</row>
    <row r="856" spans="1:29" ht="12.7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</row>
    <row r="857" spans="1:29" ht="12.7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</row>
    <row r="858" spans="1:29" ht="12.7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</row>
    <row r="859" spans="1:29" ht="12.7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</row>
    <row r="860" spans="1:29" ht="12.7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</row>
    <row r="861" spans="1:29" ht="12.7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</row>
    <row r="862" spans="1:29" ht="12.7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</row>
    <row r="863" spans="1:29" ht="12.7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</row>
    <row r="864" spans="1:29" ht="12.7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</row>
    <row r="865" spans="1:29" ht="12.7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</row>
    <row r="866" spans="1:29" ht="12.7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</row>
    <row r="867" spans="1:29" ht="12.7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</row>
    <row r="868" spans="1:29" ht="12.7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</row>
    <row r="869" spans="1:29" ht="12.7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</row>
    <row r="870" spans="1:29" ht="12.7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</row>
    <row r="871" spans="1:29" ht="12.7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</row>
    <row r="872" spans="1:29" ht="12.7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</row>
    <row r="873" spans="1:29" ht="12.7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</row>
    <row r="874" spans="1:29" ht="12.7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</row>
    <row r="875" spans="1:29" ht="12.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</row>
    <row r="876" spans="1:29" ht="12.7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</row>
    <row r="877" spans="1:29" ht="12.7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</row>
    <row r="878" spans="1:29" ht="12.7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</row>
    <row r="879" spans="1:29" ht="12.7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</row>
    <row r="880" spans="1:29" ht="12.7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</row>
    <row r="881" spans="1:29" ht="12.7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</row>
    <row r="882" spans="1:29" ht="12.7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</row>
    <row r="883" spans="1:29" ht="12.7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</row>
    <row r="884" spans="1:29" ht="12.7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</row>
    <row r="885" spans="1:29" ht="12.7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</row>
    <row r="886" spans="1:29" ht="12.7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</row>
    <row r="887" spans="1:29" ht="12.7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</row>
    <row r="888" spans="1:29" ht="12.7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</row>
    <row r="889" spans="1:29" ht="12.7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</row>
    <row r="890" spans="1:29" ht="12.7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</row>
    <row r="891" spans="1:29" ht="12.7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</row>
    <row r="892" spans="1:29" ht="12.7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</row>
    <row r="893" spans="1:29" ht="12.7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</row>
    <row r="894" spans="1:29" ht="12.7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</row>
    <row r="895" spans="1:29" ht="12.7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</row>
    <row r="896" spans="1:29" ht="12.7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</row>
    <row r="897" spans="1:29" ht="12.7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</row>
    <row r="898" spans="1:29" ht="12.7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</row>
    <row r="899" spans="1:29" ht="12.7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</row>
    <row r="900" spans="1:29" ht="12.7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</row>
    <row r="901" spans="1:29" ht="12.7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</row>
    <row r="902" spans="1:29" ht="12.7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</row>
    <row r="903" spans="1:29" ht="12.7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</row>
    <row r="904" spans="1:29" ht="12.7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</row>
    <row r="905" spans="1:29" ht="12.7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</row>
    <row r="906" spans="1:29" ht="12.7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</row>
    <row r="907" spans="1:29" ht="12.7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</row>
    <row r="908" spans="1:29" ht="12.7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</row>
    <row r="909" spans="1:29" ht="12.7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</row>
    <row r="910" spans="1:29" ht="12.7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</row>
    <row r="911" spans="1:29" ht="12.7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</row>
    <row r="912" spans="1:29" ht="12.7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</row>
    <row r="913" spans="1:29" ht="12.7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</row>
    <row r="914" spans="1:29" ht="12.7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</row>
    <row r="915" spans="1:29" ht="12.7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</row>
    <row r="916" spans="1:29" ht="12.7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</row>
    <row r="917" spans="1:29" ht="12.7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</row>
    <row r="918" spans="1:29" ht="12.7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</row>
    <row r="919" spans="1:29" ht="12.7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</row>
    <row r="920" spans="1:29" ht="12.7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</row>
    <row r="921" spans="1:29" ht="12.7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</row>
    <row r="922" spans="1:29" ht="12.7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</row>
    <row r="923" spans="1:29" ht="12.7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</row>
    <row r="924" spans="1:29" ht="12.7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</row>
    <row r="925" spans="1:29" ht="12.7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</row>
    <row r="926" spans="1:29" ht="12.7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</row>
    <row r="927" spans="1:29" ht="12.7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</row>
    <row r="928" spans="1:29" ht="12.7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</row>
    <row r="929" spans="1:29" ht="12.7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</row>
    <row r="930" spans="1:29" ht="12.7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</row>
    <row r="931" spans="1:29" ht="12.7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</row>
    <row r="932" spans="1:29" ht="12.7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</row>
    <row r="933" spans="1:29" ht="12.7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</row>
    <row r="934" spans="1:29" ht="12.7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</row>
    <row r="935" spans="1:29" ht="12.7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</row>
    <row r="936" spans="1:29" ht="12.7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</row>
    <row r="937" spans="1:29" ht="12.7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</row>
    <row r="938" spans="1:29" ht="12.7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</row>
    <row r="939" spans="1:29" ht="12.7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</row>
    <row r="940" spans="1:29" ht="12.7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</row>
    <row r="941" spans="1:29" ht="12.7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</row>
    <row r="942" spans="1:29" ht="12.7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</row>
    <row r="943" spans="1:29" ht="12.7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</row>
    <row r="944" spans="1:29" ht="12.7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</row>
    <row r="945" spans="1:29" ht="12.7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</row>
    <row r="946" spans="1:29" ht="12.7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</row>
    <row r="947" spans="1:29" ht="12.7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</row>
    <row r="948" spans="1:29" ht="12.7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</row>
    <row r="949" spans="1:29" ht="12.7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</row>
    <row r="950" spans="1:29" ht="12.7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</row>
    <row r="951" spans="1:29" ht="12.7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</row>
    <row r="952" spans="1:29" ht="12.7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</row>
    <row r="953" spans="1:29" ht="12.7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</row>
    <row r="954" spans="1:29" ht="12.7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</row>
    <row r="955" spans="1:29" ht="12.7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</row>
    <row r="956" spans="1:29" ht="12.7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</row>
    <row r="957" spans="1:29" ht="12.7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</row>
    <row r="958" spans="1:29" ht="12.7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</row>
    <row r="959" spans="1:29" ht="12.7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</row>
    <row r="960" spans="1:29" ht="12.7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</row>
    <row r="961" spans="1:29" ht="12.7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</row>
    <row r="962" spans="1:29" ht="12.7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</row>
    <row r="963" spans="1:29" ht="12.7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</row>
    <row r="964" spans="1:29" ht="12.7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</row>
    <row r="965" spans="1:29" ht="12.7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</row>
    <row r="966" spans="1:29" ht="12.7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</row>
    <row r="967" spans="1:29" ht="12.7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</row>
    <row r="968" spans="1:29" ht="12.7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</row>
    <row r="969" spans="1:29" ht="12.7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</row>
    <row r="970" spans="1:29" ht="12.7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</row>
    <row r="971" spans="1:29" ht="12.7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</row>
    <row r="972" spans="1:29" ht="12.7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</row>
    <row r="973" spans="1:29" ht="12.7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</row>
    <row r="974" spans="1:29" ht="12.7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</row>
    <row r="975" spans="1:29" ht="12.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</row>
    <row r="976" spans="1:29" ht="12.7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</row>
    <row r="977" spans="1:29" ht="12.7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</row>
    <row r="978" spans="1:29" ht="12.7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</row>
    <row r="979" spans="1:29" ht="12.7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</row>
    <row r="980" spans="1:29" ht="12.7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</row>
    <row r="981" spans="1:29" ht="12.7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</row>
    <row r="982" spans="1:29" ht="12.7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</row>
    <row r="983" spans="1:29" ht="12.7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</row>
    <row r="984" spans="1:29" ht="12.7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</row>
    <row r="985" spans="1:29" ht="12.7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</row>
    <row r="986" spans="1:29" ht="12.7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</row>
    <row r="987" spans="1:29" ht="12.7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</row>
    <row r="988" spans="1:29" ht="12.7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</row>
    <row r="989" spans="1:29" ht="12.7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</row>
    <row r="990" spans="1:29" ht="12.7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</row>
    <row r="991" spans="1:29" ht="12.7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</row>
    <row r="992" spans="1:29" ht="12.7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</row>
    <row r="993" spans="1:29" ht="12.7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</row>
    <row r="994" spans="1:29" ht="12.7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</row>
    <row r="995" spans="1:29" ht="12.7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</row>
    <row r="996" spans="1:29" ht="12.7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</row>
    <row r="997" spans="1:29" ht="12.7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</row>
    <row r="998" spans="1:29" ht="12.7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</row>
    <row r="999" spans="1:29" ht="12.7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</row>
    <row r="1000" spans="1:29" ht="12.7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</row>
    <row r="1001" spans="1:29" ht="12.7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</row>
    <row r="1002" spans="1:29" ht="12.75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</row>
    <row r="1003" spans="1:29" ht="12.75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</row>
    <row r="1004" spans="1:29" ht="12.75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</row>
    <row r="1005" spans="1:29" ht="12.75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</row>
    <row r="1006" spans="1:29" ht="12.75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</row>
    <row r="1007" spans="1:29" ht="12.75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</row>
    <row r="1008" spans="1:29" ht="12.75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</row>
    <row r="1009" spans="1:29" ht="12.75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</row>
    <row r="1010" spans="1:29" ht="12.75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</row>
    <row r="1011" spans="1:29" ht="12.75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</row>
    <row r="1012" spans="1:29" ht="12.75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</row>
    <row r="1013" spans="1:29" ht="12.75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</row>
    <row r="1014" spans="1:29" ht="12.75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</row>
    <row r="1015" spans="1:29" ht="12.75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</row>
  </sheetData>
  <mergeCells count="15">
    <mergeCell ref="B9:C9"/>
    <mergeCell ref="B11:C11"/>
    <mergeCell ref="E11:Q11"/>
    <mergeCell ref="B14:R14"/>
    <mergeCell ref="B15:C15"/>
    <mergeCell ref="B31:Q31"/>
    <mergeCell ref="B62:C62"/>
    <mergeCell ref="N62:Q62"/>
    <mergeCell ref="B68:C68"/>
    <mergeCell ref="B32:C32"/>
    <mergeCell ref="B49:C49"/>
    <mergeCell ref="F49:H49"/>
    <mergeCell ref="N49:Q49"/>
    <mergeCell ref="B52:Q52"/>
    <mergeCell ref="B53:C53"/>
  </mergeCells>
  <hyperlinks>
    <hyperlink ref="B34" r:id="rId1"/>
    <hyperlink ref="B35" r:id="rId2"/>
  </hyperlinks>
  <pageMargins left="0.511811024" right="0.511811024" top="0.78740157499999996" bottom="0.78740157499999996" header="0.31496062000000002" footer="0.3149606200000000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Instruções</vt:lpstr>
      <vt:lpstr>Cálculo_budget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MARCOPOLO DA SILVA MARINHO</dc:creator>
  <cp:lastModifiedBy>Usuário do Windows</cp:lastModifiedBy>
  <dcterms:created xsi:type="dcterms:W3CDTF">2022-08-05T15:28:34Z</dcterms:created>
  <dcterms:modified xsi:type="dcterms:W3CDTF">2022-08-05T15:28:34Z</dcterms:modified>
</cp:coreProperties>
</file>