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tabRatio="815" activeTab="6"/>
  </bookViews>
  <sheets>
    <sheet name="Instruções" sheetId="8" r:id="rId1"/>
    <sheet name="Calendário de Freq. Individual" sheetId="2" r:id="rId2"/>
    <sheet name="Calendário de Freq. Geral" sheetId="7" r:id="rId3"/>
    <sheet name="Controle de Licenças" sheetId="3" r:id="rId4"/>
    <sheet name="Funcionários" sheetId="4" r:id="rId5"/>
    <sheet name="Tipos de Licença" sheetId="5" r:id="rId6"/>
    <sheet name="Feriados" sheetId="6" r:id="rId7"/>
  </sheets>
  <definedNames>
    <definedName name="DataFim" localSheetId="2">CONTROLE[Data Final]</definedName>
    <definedName name="DataFim">CONTROLE[Data Final]</definedName>
    <definedName name="DataIni" localSheetId="2">CONTROLE[Data Inicial]</definedName>
    <definedName name="DataIni">CONTROLE[Data Inicial]</definedName>
    <definedName name="ListaFuncionarios" localSheetId="2">CONTROLE[Funcionário]</definedName>
    <definedName name="ListaFuncionarios">CONTROLE[Funcionário]</definedName>
    <definedName name="ListaLicencas" localSheetId="2">CONTROLE[Tipo de Licença]</definedName>
    <definedName name="ListaLicencas">CONTROLE[Tipo de Licença]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18" i="3"/>
  <c r="F35" i="2" l="1"/>
  <c r="F34" i="2"/>
  <c r="F38" i="2"/>
  <c r="F36" i="2" l="1"/>
  <c r="F11" i="7"/>
  <c r="C28" i="2"/>
  <c r="C27" i="2"/>
  <c r="C26" i="2"/>
  <c r="C25" i="2"/>
  <c r="C24" i="2"/>
  <c r="C23" i="2"/>
  <c r="C22" i="2"/>
  <c r="C21" i="2"/>
  <c r="C20" i="2"/>
  <c r="C19" i="2"/>
  <c r="C18" i="2"/>
  <c r="C17" i="2"/>
  <c r="F37" i="2"/>
  <c r="B28" i="2"/>
  <c r="B27" i="2"/>
  <c r="B26" i="2"/>
  <c r="B25" i="2"/>
  <c r="B24" i="2"/>
  <c r="B23" i="2"/>
  <c r="B22" i="2"/>
  <c r="B21" i="2"/>
  <c r="B20" i="2"/>
  <c r="B19" i="2"/>
  <c r="B18" i="2"/>
  <c r="B17" i="2"/>
  <c r="F23" i="2" l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Q23" i="2" s="1"/>
  <c r="R23" i="2" s="1"/>
  <c r="S23" i="2" s="1"/>
  <c r="T23" i="2" s="1"/>
  <c r="U23" i="2" s="1"/>
  <c r="V23" i="2" s="1"/>
  <c r="W23" i="2" s="1"/>
  <c r="X23" i="2" s="1"/>
  <c r="Y23" i="2" s="1"/>
  <c r="Z23" i="2" s="1"/>
  <c r="AA23" i="2" s="1"/>
  <c r="AB23" i="2" s="1"/>
  <c r="AC23" i="2" s="1"/>
  <c r="AD23" i="2" s="1"/>
  <c r="AE23" i="2" s="1"/>
  <c r="AF23" i="2" s="1"/>
  <c r="AG23" i="2" s="1"/>
  <c r="AH23" i="2" s="1"/>
  <c r="AI23" i="2" s="1"/>
  <c r="AJ23" i="2" s="1"/>
  <c r="AK23" i="2" s="1"/>
  <c r="AL23" i="2" s="1"/>
  <c r="AM23" i="2" s="1"/>
  <c r="AN23" i="2" s="1"/>
  <c r="AO23" i="2" s="1"/>
  <c r="AP23" i="2" s="1"/>
  <c r="AQ23" i="2" s="1"/>
  <c r="AR23" i="2" s="1"/>
  <c r="AS23" i="2" s="1"/>
  <c r="AT23" i="2" s="1"/>
  <c r="AU23" i="2" s="1"/>
  <c r="C15" i="7"/>
  <c r="F24" i="2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T24" i="2" s="1"/>
  <c r="U24" i="2" s="1"/>
  <c r="V24" i="2" s="1"/>
  <c r="W24" i="2" s="1"/>
  <c r="X24" i="2" s="1"/>
  <c r="Y24" i="2" s="1"/>
  <c r="Z24" i="2" s="1"/>
  <c r="AA24" i="2" s="1"/>
  <c r="AB24" i="2" s="1"/>
  <c r="AC24" i="2" s="1"/>
  <c r="AD24" i="2" s="1"/>
  <c r="AE24" i="2" s="1"/>
  <c r="AF24" i="2" s="1"/>
  <c r="AG24" i="2" s="1"/>
  <c r="AH24" i="2" s="1"/>
  <c r="AI24" i="2" s="1"/>
  <c r="AJ24" i="2" s="1"/>
  <c r="AK24" i="2" s="1"/>
  <c r="AL24" i="2" s="1"/>
  <c r="AM24" i="2" s="1"/>
  <c r="AN24" i="2" s="1"/>
  <c r="AO24" i="2" s="1"/>
  <c r="AP24" i="2" s="1"/>
  <c r="AQ24" i="2" s="1"/>
  <c r="AR24" i="2" s="1"/>
  <c r="AS24" i="2" s="1"/>
  <c r="AT24" i="2" s="1"/>
  <c r="AU24" i="2" s="1"/>
  <c r="F25" i="2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AA25" i="2" s="1"/>
  <c r="AB25" i="2" s="1"/>
  <c r="AC25" i="2" s="1"/>
  <c r="AD25" i="2" s="1"/>
  <c r="AE25" i="2" s="1"/>
  <c r="AF25" i="2" s="1"/>
  <c r="AG25" i="2" s="1"/>
  <c r="AH25" i="2" s="1"/>
  <c r="AI25" i="2" s="1"/>
  <c r="AJ25" i="2" s="1"/>
  <c r="AK25" i="2" s="1"/>
  <c r="AL25" i="2" s="1"/>
  <c r="AM25" i="2" s="1"/>
  <c r="AN25" i="2" s="1"/>
  <c r="AO25" i="2" s="1"/>
  <c r="AP25" i="2" s="1"/>
  <c r="AQ25" i="2" s="1"/>
  <c r="AR25" i="2" s="1"/>
  <c r="AS25" i="2" s="1"/>
  <c r="AT25" i="2" s="1"/>
  <c r="AU25" i="2" s="1"/>
  <c r="F18" i="2"/>
  <c r="G18" i="2" s="1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V18" i="2" s="1"/>
  <c r="W18" i="2" s="1"/>
  <c r="X18" i="2" s="1"/>
  <c r="Y18" i="2" s="1"/>
  <c r="Z18" i="2" s="1"/>
  <c r="AA18" i="2" s="1"/>
  <c r="AB18" i="2" s="1"/>
  <c r="AC18" i="2" s="1"/>
  <c r="AD18" i="2" s="1"/>
  <c r="AE18" i="2" s="1"/>
  <c r="AF18" i="2" s="1"/>
  <c r="AG18" i="2" s="1"/>
  <c r="AH18" i="2" s="1"/>
  <c r="AI18" i="2" s="1"/>
  <c r="AJ18" i="2" s="1"/>
  <c r="AK18" i="2" s="1"/>
  <c r="AL18" i="2" s="1"/>
  <c r="AM18" i="2" s="1"/>
  <c r="AN18" i="2" s="1"/>
  <c r="AO18" i="2" s="1"/>
  <c r="AP18" i="2" s="1"/>
  <c r="AQ18" i="2" s="1"/>
  <c r="AR18" i="2" s="1"/>
  <c r="AS18" i="2" s="1"/>
  <c r="AT18" i="2" s="1"/>
  <c r="AU18" i="2" s="1"/>
  <c r="F26" i="2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V26" i="2" s="1"/>
  <c r="W26" i="2" s="1"/>
  <c r="X26" i="2" s="1"/>
  <c r="Y26" i="2" s="1"/>
  <c r="Z26" i="2" s="1"/>
  <c r="AA26" i="2" s="1"/>
  <c r="AB26" i="2" s="1"/>
  <c r="AC26" i="2" s="1"/>
  <c r="AD26" i="2" s="1"/>
  <c r="AE26" i="2" s="1"/>
  <c r="AF26" i="2" s="1"/>
  <c r="AG26" i="2" s="1"/>
  <c r="AH26" i="2" s="1"/>
  <c r="AI26" i="2" s="1"/>
  <c r="AJ26" i="2" s="1"/>
  <c r="AK26" i="2" s="1"/>
  <c r="AL26" i="2" s="1"/>
  <c r="AM26" i="2" s="1"/>
  <c r="AN26" i="2" s="1"/>
  <c r="AO26" i="2" s="1"/>
  <c r="AP26" i="2" s="1"/>
  <c r="AQ26" i="2" s="1"/>
  <c r="AR26" i="2" s="1"/>
  <c r="AS26" i="2" s="1"/>
  <c r="AT26" i="2" s="1"/>
  <c r="AU26" i="2" s="1"/>
  <c r="F19" i="2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Y19" i="2" s="1"/>
  <c r="Z19" i="2" s="1"/>
  <c r="AA19" i="2" s="1"/>
  <c r="AB19" i="2" s="1"/>
  <c r="AC19" i="2" s="1"/>
  <c r="AD19" i="2" s="1"/>
  <c r="AE19" i="2" s="1"/>
  <c r="AF19" i="2" s="1"/>
  <c r="AG19" i="2" s="1"/>
  <c r="AH19" i="2" s="1"/>
  <c r="AI19" i="2" s="1"/>
  <c r="AJ19" i="2" s="1"/>
  <c r="AK19" i="2" s="1"/>
  <c r="AL19" i="2" s="1"/>
  <c r="AM19" i="2" s="1"/>
  <c r="AN19" i="2" s="1"/>
  <c r="AO19" i="2" s="1"/>
  <c r="AP19" i="2" s="1"/>
  <c r="AQ19" i="2" s="1"/>
  <c r="AR19" i="2" s="1"/>
  <c r="AS19" i="2" s="1"/>
  <c r="AT19" i="2" s="1"/>
  <c r="AU19" i="2" s="1"/>
  <c r="F27" i="2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T27" i="2" s="1"/>
  <c r="U27" i="2" s="1"/>
  <c r="V27" i="2" s="1"/>
  <c r="W27" i="2" s="1"/>
  <c r="X27" i="2" s="1"/>
  <c r="Y27" i="2" s="1"/>
  <c r="Z27" i="2" s="1"/>
  <c r="AA27" i="2" s="1"/>
  <c r="AB27" i="2" s="1"/>
  <c r="AC27" i="2" s="1"/>
  <c r="AD27" i="2" s="1"/>
  <c r="AE27" i="2" s="1"/>
  <c r="AF27" i="2" s="1"/>
  <c r="AG27" i="2" s="1"/>
  <c r="AH27" i="2" s="1"/>
  <c r="AI27" i="2" s="1"/>
  <c r="AJ27" i="2" s="1"/>
  <c r="AK27" i="2" s="1"/>
  <c r="AL27" i="2" s="1"/>
  <c r="AM27" i="2" s="1"/>
  <c r="AN27" i="2" s="1"/>
  <c r="AO27" i="2" s="1"/>
  <c r="AP27" i="2" s="1"/>
  <c r="AQ27" i="2" s="1"/>
  <c r="AR27" i="2" s="1"/>
  <c r="AS27" i="2" s="1"/>
  <c r="AT27" i="2" s="1"/>
  <c r="AU27" i="2" s="1"/>
  <c r="F20" i="2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AH20" i="2" s="1"/>
  <c r="AI20" i="2" s="1"/>
  <c r="AJ20" i="2" s="1"/>
  <c r="AK20" i="2" s="1"/>
  <c r="AL20" i="2" s="1"/>
  <c r="AM20" i="2" s="1"/>
  <c r="AN20" i="2" s="1"/>
  <c r="AO20" i="2" s="1"/>
  <c r="AP20" i="2" s="1"/>
  <c r="AQ20" i="2" s="1"/>
  <c r="AR20" i="2" s="1"/>
  <c r="AS20" i="2" s="1"/>
  <c r="AT20" i="2" s="1"/>
  <c r="AU20" i="2" s="1"/>
  <c r="F28" i="2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T28" i="2" s="1"/>
  <c r="U28" i="2" s="1"/>
  <c r="V28" i="2" s="1"/>
  <c r="W28" i="2" s="1"/>
  <c r="X28" i="2" s="1"/>
  <c r="Y28" i="2" s="1"/>
  <c r="Z28" i="2" s="1"/>
  <c r="AA28" i="2" s="1"/>
  <c r="AB28" i="2" s="1"/>
  <c r="AC28" i="2" s="1"/>
  <c r="AD28" i="2" s="1"/>
  <c r="AE28" i="2" s="1"/>
  <c r="AF28" i="2" s="1"/>
  <c r="AG28" i="2" s="1"/>
  <c r="AH28" i="2" s="1"/>
  <c r="AI28" i="2" s="1"/>
  <c r="AJ28" i="2" s="1"/>
  <c r="AK28" i="2" s="1"/>
  <c r="AL28" i="2" s="1"/>
  <c r="AM28" i="2" s="1"/>
  <c r="AN28" i="2" s="1"/>
  <c r="AO28" i="2" s="1"/>
  <c r="AP28" i="2" s="1"/>
  <c r="AQ28" i="2" s="1"/>
  <c r="AR28" i="2" s="1"/>
  <c r="AS28" i="2" s="1"/>
  <c r="AT28" i="2" s="1"/>
  <c r="AU28" i="2" s="1"/>
  <c r="F21" i="2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Q21" i="2" s="1"/>
  <c r="R21" i="2" s="1"/>
  <c r="S21" i="2" s="1"/>
  <c r="T21" i="2" s="1"/>
  <c r="U21" i="2" s="1"/>
  <c r="V21" i="2" s="1"/>
  <c r="W21" i="2" s="1"/>
  <c r="X21" i="2" s="1"/>
  <c r="Y21" i="2" s="1"/>
  <c r="Z21" i="2" s="1"/>
  <c r="AA21" i="2" s="1"/>
  <c r="AB21" i="2" s="1"/>
  <c r="AC21" i="2" s="1"/>
  <c r="AD21" i="2" s="1"/>
  <c r="AE21" i="2" s="1"/>
  <c r="AF21" i="2" s="1"/>
  <c r="AG21" i="2" s="1"/>
  <c r="AH21" i="2" s="1"/>
  <c r="AI21" i="2" s="1"/>
  <c r="AJ21" i="2" s="1"/>
  <c r="AK21" i="2" s="1"/>
  <c r="AL21" i="2" s="1"/>
  <c r="AM21" i="2" s="1"/>
  <c r="AN21" i="2" s="1"/>
  <c r="AO21" i="2" s="1"/>
  <c r="AP21" i="2" s="1"/>
  <c r="AQ21" i="2" s="1"/>
  <c r="AR21" i="2" s="1"/>
  <c r="AS21" i="2" s="1"/>
  <c r="AT21" i="2" s="1"/>
  <c r="AU21" i="2" s="1"/>
  <c r="F22" i="2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AH22" i="2" s="1"/>
  <c r="AI22" i="2" s="1"/>
  <c r="AJ22" i="2" s="1"/>
  <c r="AK22" i="2" s="1"/>
  <c r="AL22" i="2" s="1"/>
  <c r="AM22" i="2" s="1"/>
  <c r="AN22" i="2" s="1"/>
  <c r="AO22" i="2" s="1"/>
  <c r="AP22" i="2" s="1"/>
  <c r="AQ22" i="2" s="1"/>
  <c r="AR22" i="2" s="1"/>
  <c r="AS22" i="2" s="1"/>
  <c r="AT22" i="2" s="1"/>
  <c r="AU22" i="2" s="1"/>
  <c r="F17" i="2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O17" i="2" s="1"/>
  <c r="AP17" i="2" s="1"/>
  <c r="AQ17" i="2" s="1"/>
  <c r="AR17" i="2" s="1"/>
  <c r="AS17" i="2" s="1"/>
  <c r="AT17" i="2" s="1"/>
  <c r="AU17" i="2" s="1"/>
  <c r="C14" i="7" l="1"/>
  <c r="C20" i="7" s="1" a="1"/>
  <c r="C20" i="7" s="1"/>
  <c r="D15" i="7"/>
  <c r="C19" i="7" l="1" a="1"/>
  <c r="C19" i="7" s="1"/>
  <c r="C16" i="7" a="1"/>
  <c r="C16" i="7" s="1"/>
  <c r="C17" i="7" a="1"/>
  <c r="C17" i="7" s="1"/>
  <c r="E15" i="7"/>
  <c r="D14" i="7"/>
  <c r="D16" i="7" s="1" a="1"/>
  <c r="D16" i="7" s="1"/>
  <c r="C18" i="7" a="1"/>
  <c r="C18" i="7" s="1"/>
  <c r="D20" i="7" l="1" a="1"/>
  <c r="D20" i="7" s="1"/>
  <c r="D17" i="7" a="1"/>
  <c r="D17" i="7" s="1"/>
  <c r="D19" i="7" a="1"/>
  <c r="D19" i="7" s="1"/>
  <c r="D18" i="7" a="1"/>
  <c r="D18" i="7" s="1"/>
  <c r="F15" i="7"/>
  <c r="E14" i="7"/>
  <c r="E17" i="7" s="1" a="1"/>
  <c r="E17" i="7" s="1"/>
  <c r="E18" i="7" l="1" a="1"/>
  <c r="E18" i="7" s="1"/>
  <c r="E16" i="7" a="1"/>
  <c r="E16" i="7" s="1"/>
  <c r="E19" i="7" a="1"/>
  <c r="E19" i="7" s="1"/>
  <c r="E20" i="7" a="1"/>
  <c r="E20" i="7" s="1"/>
  <c r="G15" i="7"/>
  <c r="F14" i="7"/>
  <c r="F20" i="7" s="1" a="1"/>
  <c r="F20" i="7" s="1"/>
  <c r="F19" i="7" l="1" a="1"/>
  <c r="F19" i="7" s="1"/>
  <c r="F18" i="7" a="1"/>
  <c r="F18" i="7" s="1"/>
  <c r="F16" i="7" a="1"/>
  <c r="F16" i="7" s="1"/>
  <c r="F17" i="7" a="1"/>
  <c r="F17" i="7" s="1"/>
  <c r="H15" i="7"/>
  <c r="G14" i="7"/>
  <c r="G20" i="7" s="1" a="1"/>
  <c r="G20" i="7" s="1"/>
  <c r="G19" i="7" l="1" a="1"/>
  <c r="G19" i="7" s="1"/>
  <c r="G16" i="7" a="1"/>
  <c r="G16" i="7" s="1"/>
  <c r="G17" i="7" a="1"/>
  <c r="G17" i="7" s="1"/>
  <c r="G18" i="7" a="1"/>
  <c r="G18" i="7" s="1"/>
  <c r="I15" i="7"/>
  <c r="H14" i="7"/>
  <c r="H18" i="7" s="1" a="1"/>
  <c r="H18" i="7" s="1"/>
  <c r="H16" i="7" l="1" a="1"/>
  <c r="H16" i="7" s="1"/>
  <c r="H20" i="7" a="1"/>
  <c r="H20" i="7" s="1"/>
  <c r="H17" i="7" a="1"/>
  <c r="H17" i="7" s="1"/>
  <c r="H19" i="7" a="1"/>
  <c r="H19" i="7" s="1"/>
  <c r="J15" i="7"/>
  <c r="I14" i="7"/>
  <c r="I17" i="7" s="1" a="1"/>
  <c r="I17" i="7" s="1"/>
  <c r="I19" i="7" l="1" a="1"/>
  <c r="I19" i="7" s="1"/>
  <c r="K15" i="7"/>
  <c r="J14" i="7"/>
  <c r="J18" i="7" s="1" a="1"/>
  <c r="J18" i="7" s="1"/>
  <c r="I16" i="7" a="1"/>
  <c r="I16" i="7" s="1"/>
  <c r="I20" i="7" a="1"/>
  <c r="I20" i="7" s="1"/>
  <c r="I18" i="7" a="1"/>
  <c r="I18" i="7" s="1"/>
  <c r="J17" i="7" l="1" a="1"/>
  <c r="J17" i="7" s="1"/>
  <c r="J16" i="7" a="1"/>
  <c r="J16" i="7" s="1"/>
  <c r="J20" i="7" a="1"/>
  <c r="J20" i="7" s="1"/>
  <c r="L15" i="7"/>
  <c r="K14" i="7"/>
  <c r="K20" i="7" s="1" a="1"/>
  <c r="K20" i="7" s="1"/>
  <c r="J19" i="7" a="1"/>
  <c r="J19" i="7" s="1"/>
  <c r="K19" i="7" l="1" a="1"/>
  <c r="K19" i="7" s="1"/>
  <c r="K18" i="7" a="1"/>
  <c r="K18" i="7" s="1"/>
  <c r="K17" i="7" a="1"/>
  <c r="K17" i="7" s="1"/>
  <c r="K16" i="7" a="1"/>
  <c r="K16" i="7" s="1"/>
  <c r="M15" i="7"/>
  <c r="L14" i="7"/>
  <c r="L19" i="7" s="1" a="1"/>
  <c r="L19" i="7" s="1"/>
  <c r="L20" i="7" l="1" a="1"/>
  <c r="L20" i="7" s="1"/>
  <c r="L17" i="7" a="1"/>
  <c r="L17" i="7" s="1"/>
  <c r="L18" i="7" a="1"/>
  <c r="L18" i="7" s="1"/>
  <c r="L16" i="7" a="1"/>
  <c r="L16" i="7" s="1"/>
  <c r="N15" i="7"/>
  <c r="M14" i="7"/>
  <c r="M16" i="7" s="1" a="1"/>
  <c r="M16" i="7" s="1"/>
  <c r="M17" i="7" l="1" a="1"/>
  <c r="M17" i="7" s="1"/>
  <c r="M19" i="7" a="1"/>
  <c r="M19" i="7" s="1"/>
  <c r="M18" i="7" a="1"/>
  <c r="M18" i="7" s="1"/>
  <c r="M20" i="7" a="1"/>
  <c r="M20" i="7" s="1"/>
  <c r="O15" i="7"/>
  <c r="N14" i="7"/>
  <c r="N17" i="7" s="1" a="1"/>
  <c r="N17" i="7" s="1"/>
  <c r="N19" i="7" l="1" a="1"/>
  <c r="N19" i="7" s="1"/>
  <c r="N18" i="7" a="1"/>
  <c r="N18" i="7" s="1"/>
  <c r="N20" i="7" a="1"/>
  <c r="N20" i="7" s="1"/>
  <c r="N16" i="7" a="1"/>
  <c r="N16" i="7" s="1"/>
  <c r="P15" i="7"/>
  <c r="O14" i="7"/>
  <c r="O20" i="7" s="1" a="1"/>
  <c r="O20" i="7" s="1"/>
  <c r="O17" i="7" l="1" a="1"/>
  <c r="O17" i="7" s="1"/>
  <c r="O19" i="7" a="1"/>
  <c r="O19" i="7" s="1"/>
  <c r="O18" i="7" a="1"/>
  <c r="O18" i="7" s="1"/>
  <c r="O16" i="7" a="1"/>
  <c r="O16" i="7" s="1"/>
  <c r="Q15" i="7"/>
  <c r="P14" i="7"/>
  <c r="P20" i="7" s="1" a="1"/>
  <c r="P20" i="7" s="1"/>
  <c r="P18" i="7" l="1" a="1"/>
  <c r="P18" i="7" s="1"/>
  <c r="P16" i="7" a="1"/>
  <c r="P16" i="7" s="1"/>
  <c r="R15" i="7"/>
  <c r="Q14" i="7"/>
  <c r="Q18" i="7" s="1" a="1"/>
  <c r="Q18" i="7" s="1"/>
  <c r="P17" i="7" a="1"/>
  <c r="P17" i="7" s="1"/>
  <c r="P19" i="7" a="1"/>
  <c r="P19" i="7" s="1"/>
  <c r="Q19" i="7" l="1" a="1"/>
  <c r="Q19" i="7" s="1"/>
  <c r="S15" i="7"/>
  <c r="R14" i="7"/>
  <c r="R17" i="7" s="1" a="1"/>
  <c r="R17" i="7" s="1"/>
  <c r="Q16" i="7" a="1"/>
  <c r="Q16" i="7" s="1"/>
  <c r="Q17" i="7" a="1"/>
  <c r="Q17" i="7" s="1"/>
  <c r="Q20" i="7" a="1"/>
  <c r="Q20" i="7" s="1"/>
  <c r="R16" i="7" l="1" a="1"/>
  <c r="R16" i="7" s="1"/>
  <c r="R20" i="7" a="1"/>
  <c r="R20" i="7" s="1"/>
  <c r="R19" i="7" a="1"/>
  <c r="R19" i="7" s="1"/>
  <c r="R18" i="7" a="1"/>
  <c r="R18" i="7" s="1"/>
  <c r="T15" i="7"/>
  <c r="S14" i="7"/>
  <c r="S20" i="7" s="1" a="1"/>
  <c r="S20" i="7" s="1"/>
  <c r="S19" i="7" l="1" a="1"/>
  <c r="S19" i="7" s="1"/>
  <c r="S18" i="7" a="1"/>
  <c r="S18" i="7" s="1"/>
  <c r="S17" i="7" a="1"/>
  <c r="S17" i="7" s="1"/>
  <c r="S16" i="7" a="1"/>
  <c r="S16" i="7" s="1"/>
  <c r="U15" i="7"/>
  <c r="T14" i="7"/>
  <c r="T20" i="7" s="1" a="1"/>
  <c r="T20" i="7" s="1"/>
  <c r="T16" i="7" l="1" a="1"/>
  <c r="T16" i="7" s="1"/>
  <c r="T17" i="7" a="1"/>
  <c r="T17" i="7" s="1"/>
  <c r="T18" i="7" a="1"/>
  <c r="T18" i="7" s="1"/>
  <c r="T19" i="7" a="1"/>
  <c r="T19" i="7" s="1"/>
  <c r="V15" i="7"/>
  <c r="U14" i="7"/>
  <c r="U17" i="7" s="1" a="1"/>
  <c r="U17" i="7" s="1"/>
  <c r="U18" i="7" l="1" a="1"/>
  <c r="U18" i="7" s="1"/>
  <c r="U20" i="7" a="1"/>
  <c r="U20" i="7" s="1"/>
  <c r="U19" i="7" a="1"/>
  <c r="U19" i="7" s="1"/>
  <c r="U16" i="7" a="1"/>
  <c r="U16" i="7" s="1"/>
  <c r="W15" i="7"/>
  <c r="V14" i="7"/>
  <c r="V19" i="7" s="1" a="1"/>
  <c r="V19" i="7" s="1"/>
  <c r="V18" i="7" l="1" a="1"/>
  <c r="V18" i="7" s="1"/>
  <c r="V16" i="7" a="1"/>
  <c r="V16" i="7" s="1"/>
  <c r="V20" i="7" a="1"/>
  <c r="V20" i="7" s="1"/>
  <c r="V17" i="7" a="1"/>
  <c r="V17" i="7" s="1"/>
  <c r="X15" i="7"/>
  <c r="W14" i="7"/>
  <c r="W20" i="7" s="1" a="1"/>
  <c r="W20" i="7" s="1"/>
  <c r="W16" i="7" l="1" a="1"/>
  <c r="W16" i="7" s="1"/>
  <c r="W17" i="7" a="1"/>
  <c r="W17" i="7" s="1"/>
  <c r="Y15" i="7"/>
  <c r="X14" i="7"/>
  <c r="X20" i="7" s="1" a="1"/>
  <c r="X20" i="7" s="1"/>
  <c r="W18" i="7" a="1"/>
  <c r="W18" i="7" s="1"/>
  <c r="W19" i="7" a="1"/>
  <c r="W19" i="7" s="1"/>
  <c r="X16" i="7" l="1" a="1"/>
  <c r="X16" i="7" s="1"/>
  <c r="X17" i="7" a="1"/>
  <c r="X17" i="7" s="1"/>
  <c r="X18" i="7" a="1"/>
  <c r="X18" i="7" s="1"/>
  <c r="Z15" i="7"/>
  <c r="Y14" i="7"/>
  <c r="Y16" i="7" s="1" a="1"/>
  <c r="Y16" i="7" s="1"/>
  <c r="X19" i="7" a="1"/>
  <c r="X19" i="7" s="1"/>
  <c r="Y18" i="7" l="1" a="1"/>
  <c r="Y18" i="7" s="1"/>
  <c r="Y20" i="7" a="1"/>
  <c r="Y20" i="7" s="1"/>
  <c r="Y17" i="7" a="1"/>
  <c r="Y17" i="7" s="1"/>
  <c r="Y19" i="7" a="1"/>
  <c r="Y19" i="7" s="1"/>
  <c r="AA15" i="7"/>
  <c r="Z14" i="7"/>
  <c r="Z16" i="7" s="1" a="1"/>
  <c r="Z16" i="7" s="1"/>
  <c r="Z17" i="7" l="1" a="1"/>
  <c r="Z17" i="7" s="1"/>
  <c r="Z19" i="7" a="1"/>
  <c r="Z19" i="7" s="1"/>
  <c r="Z20" i="7" a="1"/>
  <c r="Z20" i="7" s="1"/>
  <c r="Z18" i="7" a="1"/>
  <c r="Z18" i="7" s="1"/>
  <c r="AB15" i="7"/>
  <c r="AA14" i="7"/>
  <c r="AA20" i="7" s="1" a="1"/>
  <c r="AA20" i="7" s="1"/>
  <c r="AA17" i="7" l="1" a="1"/>
  <c r="AA17" i="7" s="1"/>
  <c r="AA19" i="7" a="1"/>
  <c r="AA19" i="7" s="1"/>
  <c r="AA18" i="7" a="1"/>
  <c r="AA18" i="7" s="1"/>
  <c r="AA16" i="7" a="1"/>
  <c r="AA16" i="7" s="1"/>
  <c r="AC15" i="7"/>
  <c r="AB14" i="7"/>
  <c r="AB19" i="7" s="1" a="1"/>
  <c r="AB19" i="7" s="1"/>
  <c r="AB18" i="7" l="1" a="1"/>
  <c r="AB18" i="7" s="1"/>
  <c r="AB17" i="7" a="1"/>
  <c r="AB17" i="7" s="1"/>
  <c r="AB20" i="7" a="1"/>
  <c r="AB20" i="7" s="1"/>
  <c r="AB16" i="7" a="1"/>
  <c r="AB16" i="7" s="1"/>
  <c r="AD15" i="7"/>
  <c r="AC14" i="7"/>
  <c r="AC19" i="7" s="1" a="1"/>
  <c r="AC19" i="7" s="1"/>
  <c r="AC20" i="7" l="1" a="1"/>
  <c r="AC20" i="7" s="1"/>
  <c r="AC18" i="7" a="1"/>
  <c r="AC18" i="7" s="1"/>
  <c r="AC17" i="7" a="1"/>
  <c r="AC17" i="7" s="1"/>
  <c r="AC16" i="7" a="1"/>
  <c r="AC16" i="7" s="1"/>
  <c r="AE15" i="7"/>
  <c r="AD14" i="7"/>
  <c r="AD18" i="7" s="1" a="1"/>
  <c r="AD18" i="7" s="1"/>
  <c r="AD16" i="7" l="1" a="1"/>
  <c r="AD16" i="7" s="1"/>
  <c r="AD20" i="7" a="1"/>
  <c r="AD20" i="7" s="1"/>
  <c r="AD17" i="7" a="1"/>
  <c r="AD17" i="7" s="1"/>
  <c r="AF15" i="7"/>
  <c r="AE14" i="7"/>
  <c r="AE20" i="7" s="1" a="1"/>
  <c r="AE20" i="7" s="1"/>
  <c r="AD19" i="7" a="1"/>
  <c r="AD19" i="7" s="1"/>
  <c r="AE18" i="7" l="1" a="1"/>
  <c r="AE18" i="7" s="1"/>
  <c r="AG15" i="7"/>
  <c r="AF14" i="7"/>
  <c r="AF17" i="7" s="1" a="1"/>
  <c r="AF17" i="7" s="1"/>
  <c r="AE17" i="7" a="1"/>
  <c r="AE17" i="7" s="1"/>
  <c r="AE16" i="7" a="1"/>
  <c r="AE16" i="7" s="1"/>
  <c r="AE19" i="7" a="1"/>
  <c r="AE19" i="7" s="1"/>
  <c r="AF20" i="7" l="1" a="1"/>
  <c r="AF20" i="7" s="1"/>
  <c r="AF19" i="7" a="1"/>
  <c r="AF19" i="7" s="1"/>
  <c r="AF16" i="7" a="1"/>
  <c r="AF16" i="7" s="1"/>
  <c r="AF18" i="7" a="1"/>
  <c r="AF18" i="7" s="1"/>
  <c r="AG14" i="7"/>
  <c r="AG16" i="7" s="1" a="1"/>
  <c r="AG16" i="7" s="1"/>
  <c r="AG17" i="7" l="1" a="1"/>
  <c r="AG17" i="7" s="1"/>
  <c r="AG19" i="7" a="1"/>
  <c r="AG19" i="7" s="1"/>
  <c r="AG18" i="7" a="1"/>
  <c r="AG18" i="7" s="1"/>
  <c r="AG20" i="7" a="1"/>
  <c r="AG20" i="7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<sst xmlns="http://schemas.openxmlformats.org/spreadsheetml/2006/main" count="162" uniqueCount="84">
  <si>
    <t>CONTROLE DE FREQUÊNCIA DE FUNCIONÁRIOS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</si>
  <si>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</si>
  <si>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</si>
  <si>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</si>
  <si>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</si>
  <si>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</si>
  <si>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</si>
  <si>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</si>
  <si>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</si>
  <si>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</si>
  <si>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</si>
  <si>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</si>
  <si>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</si>
  <si>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</si>
  <si>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Dom</t>
  </si>
  <si>
    <t>Seg</t>
  </si>
  <si>
    <t>Ter</t>
  </si>
  <si>
    <t>Qua</t>
  </si>
  <si>
    <t>Qui</t>
  </si>
  <si>
    <t>Sex</t>
  </si>
  <si>
    <t>Sáb</t>
  </si>
  <si>
    <t>Controle Individual</t>
  </si>
  <si>
    <t>Ano</t>
  </si>
  <si>
    <t>mês</t>
  </si>
  <si>
    <t>1º dia do mês</t>
  </si>
  <si>
    <t>Último dia do mês</t>
  </si>
  <si>
    <t>Funcionário</t>
  </si>
  <si>
    <t>Data Inicial</t>
  </si>
  <si>
    <t>Data Final</t>
  </si>
  <si>
    <t>Tipo de Licença</t>
  </si>
  <si>
    <t>Dias</t>
  </si>
  <si>
    <t>Letícia Amorim</t>
  </si>
  <si>
    <t>Carla Pinheiro</t>
  </si>
  <si>
    <t>Pedro Arthur</t>
  </si>
  <si>
    <t>Rogério Ferreira</t>
  </si>
  <si>
    <t>Matheus Lopes</t>
  </si>
  <si>
    <t>Funcionários</t>
  </si>
  <si>
    <t>Tipos de Licença</t>
  </si>
  <si>
    <t>Férias</t>
  </si>
  <si>
    <t>Horas Extras</t>
  </si>
  <si>
    <t>Dispensa Médica</t>
  </si>
  <si>
    <t>Outros</t>
  </si>
  <si>
    <t>Dias em licença</t>
  </si>
  <si>
    <t>FUNCIONÁRIO</t>
  </si>
  <si>
    <t>Selecione um ano</t>
  </si>
  <si>
    <t>Selecione um mês</t>
  </si>
  <si>
    <t>Caso o funcionário esteja de folga em determinado dia (de acordo com a aba "Controle de Licenças") os dias vão aparecer em vermelho.</t>
  </si>
  <si>
    <t>Essa aba possui uma visão geral da escala dos funcionários de acordo com o mês/ano selecionado nas células C9 e C11.</t>
  </si>
  <si>
    <t>CONTROLE DE LICENÇAS</t>
  </si>
  <si>
    <t>Nessa aba é possível ter uma visualização detalhada dos dias do ano onde o funcionário selecionado na célula F9 está de folga.</t>
  </si>
  <si>
    <t>Essa folga pode ser pelos seguintes motivos: (1) Férias; (2) Horas extras; (3) Dispensa médica e (4) Outros.</t>
  </si>
  <si>
    <t>Nesta aba devem ser incluídas todas as licenças dos funcionários, incluindo as informações de data inicial, data final e tipo da licença.</t>
  </si>
  <si>
    <t>FUNCIONÁRIOS</t>
  </si>
  <si>
    <t>Essa tabela é importante pois alimenta a lista de opções da coluna "Funcionário" da aba "Controle de Licenças".</t>
  </si>
  <si>
    <t>TIPOS DE LICENÇA</t>
  </si>
  <si>
    <r>
      <t xml:space="preserve">Nessa tabela devem ser incluídos todos os </t>
    </r>
    <r>
      <rPr>
        <b/>
        <sz val="11"/>
        <color rgb="FFE76F51"/>
        <rFont val="Calibri"/>
        <family val="2"/>
        <scheme val="minor"/>
      </rPr>
      <t>tipos de licença</t>
    </r>
    <r>
      <rPr>
        <sz val="11"/>
        <color rgb="FF264653"/>
        <rFont val="Calibri"/>
        <family val="2"/>
        <scheme val="minor"/>
      </rPr>
      <t xml:space="preserve"> da empresa. </t>
    </r>
  </si>
  <si>
    <r>
      <t xml:space="preserve">Nessa tabela devem ser incluídos todos os </t>
    </r>
    <r>
      <rPr>
        <b/>
        <sz val="11"/>
        <color rgb="FFE76F51"/>
        <rFont val="Calibri"/>
        <family val="2"/>
        <scheme val="minor"/>
      </rPr>
      <t>funcionários</t>
    </r>
    <r>
      <rPr>
        <sz val="11"/>
        <color rgb="FF264653"/>
        <rFont val="Calibri"/>
        <family val="2"/>
        <scheme val="minor"/>
      </rPr>
      <t xml:space="preserve"> da empresa. </t>
    </r>
  </si>
  <si>
    <t>Essa tabela é importante pois alimenta a lista de opções da coluna "Tipo de Licença" da aba "Controle de Licenças".</t>
  </si>
  <si>
    <t>Feriados</t>
  </si>
  <si>
    <t>Dia</t>
  </si>
  <si>
    <t>Confraternização universal</t>
  </si>
  <si>
    <t>Carnaval</t>
  </si>
  <si>
    <t>FERIADOS</t>
  </si>
  <si>
    <t>Paixão de Cristo</t>
  </si>
  <si>
    <t>Tiradentes</t>
  </si>
  <si>
    <t>Dia do Trabalho</t>
  </si>
  <si>
    <t>Corpus Christi</t>
  </si>
  <si>
    <t>Indepedência do Brasil</t>
  </si>
  <si>
    <t>Nossa Senhora de Aparecida</t>
  </si>
  <si>
    <t>Finados</t>
  </si>
  <si>
    <t>Proclamação da República</t>
  </si>
  <si>
    <t>Dia da Consciência Negra</t>
  </si>
  <si>
    <t>Natal</t>
  </si>
  <si>
    <r>
      <t xml:space="preserve">Nessa tabela devem ser incluídos todos os </t>
    </r>
    <r>
      <rPr>
        <b/>
        <sz val="11"/>
        <color rgb="FFE76F51"/>
        <rFont val="Calibri"/>
        <family val="2"/>
        <scheme val="minor"/>
      </rPr>
      <t>feriados</t>
    </r>
    <r>
      <rPr>
        <sz val="11"/>
        <color rgb="FF264653"/>
        <rFont val="Calibri"/>
        <family val="2"/>
        <scheme val="minor"/>
      </rPr>
      <t xml:space="preserve"> para a empresa. </t>
    </r>
  </si>
  <si>
    <t>Dias de férias</t>
  </si>
  <si>
    <t>Dias de horas extras</t>
  </si>
  <si>
    <t>Dias de dispensa</t>
  </si>
  <si>
    <t>Controle Geral</t>
  </si>
  <si>
    <t>Auxiliar</t>
  </si>
  <si>
    <t>Os dias de feriados são desconsiderados no cálculo de dias de folga na aba "Controle de Licenças".</t>
  </si>
  <si>
    <t>A coluna "Dias de licença" é calculada automaticamente (desconsiderando os feriados da aba "Feriados").</t>
  </si>
  <si>
    <t>Nos cartões abaixo é possível ver um resumo do total de dias de folga e também o total de acordo com o tipo de licença.</t>
  </si>
  <si>
    <t>Instruções</t>
  </si>
  <si>
    <t>Como usar a planilha de Controle de Frequência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</si>
</sst>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"/>
    <numFmt numFmtId="165" formatCode="[$-416]d\-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E76F51"/>
      <name val="Calibri"/>
      <family val="2"/>
      <scheme val="minor"/>
    </font>
    <font>
      <b/>
      <sz val="11"/>
      <color rgb="FF2A9D8F"/>
      <name val="Calibri"/>
      <family val="2"/>
      <scheme val="minor"/>
    </font>
    <font>
      <sz val="11"/>
      <color rgb="FF2A9D8F"/>
      <name val="Calibri"/>
      <family val="2"/>
      <scheme val="minor"/>
    </font>
    <font>
      <sz val="11"/>
      <color rgb="FF264653"/>
      <name val="Calibri"/>
      <family val="2"/>
      <scheme val="minor"/>
    </font>
    <font>
      <b/>
      <sz val="11"/>
      <color rgb="FF26465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E76F5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26"/>
      <color rgb="FF264653"/>
      <name val="Calibri"/>
      <family val="2"/>
      <scheme val="minor"/>
    </font>
    <font>
      <b/>
      <sz val="12"/>
      <color rgb="FF26465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A9D8F"/>
      </left>
      <right style="thin">
        <color theme="0"/>
      </right>
      <top style="thin">
        <color rgb="FF2A9D8F"/>
      </top>
      <bottom/>
      <diagonal/>
    </border>
    <border>
      <left style="thin">
        <color theme="0"/>
      </left>
      <right style="thin">
        <color theme="0"/>
      </right>
      <top style="thin">
        <color rgb="FF2A9D8F"/>
      </top>
      <bottom/>
      <diagonal/>
    </border>
    <border>
      <left style="thin">
        <color theme="0"/>
      </left>
      <right style="thin">
        <color rgb="FF2A9D8F"/>
      </right>
      <top style="thin">
        <color rgb="FF2A9D8F"/>
      </top>
      <bottom/>
      <diagonal/>
    </border>
    <border>
      <left style="thin">
        <color rgb="FF2A9D8F"/>
      </left>
      <right style="thin">
        <color theme="0"/>
      </right>
      <top/>
      <bottom/>
      <diagonal/>
    </border>
    <border>
      <left style="thin">
        <color theme="0"/>
      </left>
      <right style="thin">
        <color rgb="FF2A9D8F"/>
      </right>
      <top/>
      <bottom/>
      <diagonal/>
    </border>
    <border>
      <left style="thin">
        <color rgb="FF2A9D8F"/>
      </left>
      <right style="thin">
        <color rgb="FF2A9D8F"/>
      </right>
      <top/>
      <bottom/>
      <diagonal/>
    </border>
    <border>
      <left style="thin">
        <color rgb="FF2A9D8F"/>
      </left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264653"/>
      </left>
      <right/>
      <top style="thin">
        <color rgb="FF264653"/>
      </top>
      <bottom style="thin">
        <color rgb="FF264653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rgb="FF264653"/>
      </right>
      <top style="thin">
        <color rgb="FF264653"/>
      </top>
      <bottom style="thin">
        <color rgb="FF264653"/>
      </bottom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rgb="FF264653"/>
      </left>
      <right style="thin">
        <color rgb="FF264653"/>
      </right>
      <top/>
      <bottom/>
      <diagonal/>
    </border>
    <border>
      <left style="thin">
        <color rgb="FF264653"/>
      </left>
      <right style="thin">
        <color rgb="FF264653"/>
      </right>
      <top/>
      <bottom style="medium">
        <color rgb="FF264653"/>
      </bottom>
      <diagonal/>
    </border>
    <border>
      <left/>
      <right/>
      <top/>
      <bottom style="thin">
        <color rgb="FF264653"/>
      </bottom>
      <diagonal/>
    </border>
    <border>
      <left/>
      <right/>
      <top style="thin">
        <color rgb="FF264653"/>
      </top>
      <bottom/>
      <diagonal/>
    </border>
    <border>
      <left style="thin">
        <color rgb="FF2A9D8F"/>
      </left>
      <right style="thin">
        <color rgb="FF2A9D8F"/>
      </right>
      <top/>
      <bottom style="thin">
        <color rgb="FF2A9D8F"/>
      </bottom>
      <diagonal/>
    </border>
    <border>
      <left style="thin">
        <color rgb="FF2A9D8F"/>
      </left>
      <right style="thin">
        <color theme="0"/>
      </right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 style="thin">
        <color rgb="FF2A9D8F"/>
      </bottom>
      <diagonal/>
    </border>
    <border>
      <left style="thin">
        <color theme="0"/>
      </left>
      <right style="thin">
        <color rgb="FF2A9D8F"/>
      </right>
      <top/>
      <bottom style="thin">
        <color rgb="FF2A9D8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/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left" indent="1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indent="1"/>
    </xf>
    <xf numFmtId="164" fontId="0" fillId="0" borderId="5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left" indent="2"/>
    </xf>
    <xf numFmtId="0" fontId="2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left" indent="1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right" indent="1"/>
    </xf>
    <xf numFmtId="0" fontId="11" fillId="0" borderId="0" xfId="0" applyFont="1" applyAlignment="1">
      <alignment horizontal="right" indent="1"/>
    </xf>
    <xf numFmtId="0" fontId="0" fillId="0" borderId="17" xfId="0" applyFill="1" applyBorder="1" applyAlignment="1">
      <alignment horizontal="left" indent="4"/>
    </xf>
    <xf numFmtId="0" fontId="0" fillId="0" borderId="18" xfId="0" applyFill="1" applyBorder="1" applyAlignment="1">
      <alignment horizontal="left" indent="4"/>
    </xf>
    <xf numFmtId="164" fontId="10" fillId="0" borderId="17" xfId="0" applyNumberFormat="1" applyFont="1" applyFill="1" applyBorder="1" applyAlignment="1">
      <alignment horizontal="center"/>
    </xf>
    <xf numFmtId="164" fontId="10" fillId="0" borderId="18" xfId="0" applyNumberFormat="1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20" xfId="0" applyNumberForma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0" fillId="0" borderId="21" xfId="0" applyNumberFormat="1" applyFill="1" applyBorder="1" applyAlignment="1">
      <alignment horizontal="left" indent="2"/>
    </xf>
    <xf numFmtId="0" fontId="0" fillId="0" borderId="22" xfId="0" applyNumberFormat="1" applyFill="1" applyBorder="1" applyAlignment="1">
      <alignment horizontal="center"/>
    </xf>
    <xf numFmtId="0" fontId="0" fillId="0" borderId="23" xfId="0" applyNumberForma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2" fillId="5" borderId="0" xfId="0" applyFont="1" applyFill="1"/>
    <xf numFmtId="0" fontId="15" fillId="5" borderId="0" xfId="0" applyFont="1" applyFill="1"/>
    <xf numFmtId="0" fontId="16" fillId="5" borderId="0" xfId="0" applyFont="1" applyFill="1" applyAlignment="1">
      <alignment horizontal="left" indent="1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36">
    <dxf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264653"/>
        </top>
        <bottom style="thin">
          <color rgb="FF264653"/>
        </bottom>
        <vertical/>
        <horizontal style="thin">
          <color rgb="FF264653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264653"/>
        </top>
        <bottom style="thin">
          <color rgb="FF264653"/>
        </bottom>
        <vertical/>
        <horizontal style="thin">
          <color rgb="FF264653"/>
        </horizontal>
      </border>
    </dxf>
    <dxf>
      <border>
        <top style="thin">
          <color rgb="FF264653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rgb="FF264653"/>
        </top>
        <bottom style="thin">
          <color auto="1"/>
        </bottom>
      </border>
    </dxf>
    <dxf>
      <border>
        <bottom style="thin">
          <color rgb="FF264653"/>
        </bottom>
      </border>
    </dxf>
    <dxf>
      <fill>
        <patternFill patternType="solid">
          <fgColor indexed="64"/>
          <bgColor rgb="FF26465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264653"/>
        </left>
        <right style="thin">
          <color rgb="FF264653"/>
        </right>
        <top/>
        <bottom/>
        <vertical style="thin">
          <color rgb="FF264653"/>
        </vertical>
        <horizontal style="thin">
          <color rgb="FF264653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264653"/>
        </top>
        <bottom style="thin">
          <color rgb="FF264653"/>
        </bottom>
        <vertical/>
        <horizontal style="thin">
          <color rgb="FF264653"/>
        </horizontal>
      </border>
    </dxf>
    <dxf>
      <border>
        <top style="thin">
          <color rgb="FF264653"/>
        </top>
      </border>
    </dxf>
    <dxf>
      <border diagonalUp="0" diagonalDown="0">
        <left style="thin">
          <color rgb="FF264653"/>
        </left>
        <right style="thin">
          <color rgb="FF264653"/>
        </right>
        <top style="thin">
          <color rgb="FF264653"/>
        </top>
        <bottom style="thin">
          <color rgb="FF264653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rgb="FF264653"/>
        </bottom>
      </border>
    </dxf>
    <dxf>
      <fill>
        <patternFill patternType="solid">
          <fgColor indexed="64"/>
          <bgColor rgb="FF264653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264653"/>
        </top>
        <bottom style="thin">
          <color rgb="FF264653"/>
        </bottom>
        <vertical/>
        <horizontal style="thin">
          <color rgb="FF264653"/>
        </horizontal>
      </border>
    </dxf>
    <dxf>
      <border>
        <top style="thin">
          <color rgb="FF264653"/>
        </top>
      </border>
    </dxf>
    <dxf>
      <border diagonalUp="0" diagonalDown="0">
        <left style="thin">
          <color rgb="FF264653"/>
        </left>
        <right style="thin">
          <color rgb="FF264653"/>
        </right>
        <top style="thin">
          <color rgb="FF264653"/>
        </top>
        <bottom style="thin">
          <color rgb="FF264653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rgb="FF264653"/>
        </bottom>
      </border>
    </dxf>
    <dxf>
      <fill>
        <patternFill patternType="solid">
          <fgColor indexed="64"/>
          <bgColor rgb="FF264653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264653"/>
        </top>
        <bottom style="thin">
          <color rgb="FF264653"/>
        </bottom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264653"/>
        </top>
        <bottom style="thin">
          <color rgb="FF264653"/>
        </bottom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264653"/>
        </top>
        <bottom style="thin">
          <color rgb="FF264653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264653"/>
        </top>
        <bottom style="thin">
          <color rgb="FF264653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264653"/>
        </top>
        <bottom style="thin">
          <color rgb="FF264653"/>
        </bottom>
      </border>
    </dxf>
    <dxf>
      <border>
        <top style="thin">
          <color rgb="FF264653"/>
        </top>
      </border>
    </dxf>
    <dxf>
      <border diagonalUp="0" diagonalDown="0">
        <left style="thin">
          <color rgb="FF264653"/>
        </left>
        <right style="thin">
          <color rgb="FF264653"/>
        </right>
        <top style="thin">
          <color rgb="FF264653"/>
        </top>
        <bottom style="thin">
          <color rgb="FF264653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rgb="FF264653"/>
        </bottom>
      </border>
    </dxf>
    <dxf>
      <fill>
        <patternFill patternType="solid">
          <fgColor indexed="64"/>
          <bgColor rgb="FF264653"/>
        </patternFill>
      </fill>
      <alignment horizontal="center" vertical="bottom" textRotation="0" wrapText="0" indent="0" justifyLastLine="0" shrinkToFit="0" readingOrder="0"/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 patternType="gray125">
          <bgColor theme="0"/>
        </patternFill>
      </fill>
    </dxf>
    <dxf>
      <fill>
        <patternFill>
          <bgColor rgb="FFE9C46A"/>
        </patternFill>
      </fill>
    </dxf>
    <dxf>
      <fill>
        <patternFill>
          <bgColor theme="8" tint="0.39994506668294322"/>
        </patternFill>
      </fill>
    </dxf>
    <dxf>
      <fill>
        <patternFill>
          <bgColor rgb="FFE76F51"/>
        </patternFill>
      </fill>
    </dxf>
    <dxf>
      <fill>
        <patternFill>
          <bgColor rgb="FF2A9D8F"/>
        </patternFill>
      </fill>
    </dxf>
    <dxf>
      <font>
        <color theme="0" tint="-0.24994659260841701"/>
      </font>
      <fill>
        <patternFill patternType="solid"/>
      </fill>
    </dxf>
  </dxfs>
  <tableStyles count="0" defaultTableStyle="TableStyleMedium2" defaultPivotStyle="PivotStyleLight16"/>
  <colors>
    <mruColors>
      <color rgb="FFE76F51"/>
      <color rgb="FF264653"/>
      <color rgb="FF2A9D8F"/>
      <color rgb="FFE9C46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svg"/><Relationship Id="rId3" Type="http://schemas.openxmlformats.org/officeDocument/2006/relationships/image" Target="../media/image8.png"/><Relationship Id="rId7" Type="http://schemas.openxmlformats.org/officeDocument/2006/relationships/image" Target="../media/image10.png"/><Relationship Id="rId12" Type="http://schemas.openxmlformats.org/officeDocument/2006/relationships/image" Target="../media/image27.svg"/><Relationship Id="rId2" Type="http://schemas.openxmlformats.org/officeDocument/2006/relationships/image" Target="../media/image17.svg"/><Relationship Id="rId1" Type="http://schemas.openxmlformats.org/officeDocument/2006/relationships/image" Target="../media/image7.png"/><Relationship Id="rId6" Type="http://schemas.openxmlformats.org/officeDocument/2006/relationships/image" Target="../media/image21.svg"/><Relationship Id="rId11" Type="http://schemas.openxmlformats.org/officeDocument/2006/relationships/image" Target="../media/image12.png"/><Relationship Id="rId5" Type="http://schemas.openxmlformats.org/officeDocument/2006/relationships/image" Target="../media/image9.png"/><Relationship Id="rId10" Type="http://schemas.openxmlformats.org/officeDocument/2006/relationships/image" Target="../media/image25.svg"/><Relationship Id="rId4" Type="http://schemas.openxmlformats.org/officeDocument/2006/relationships/image" Target="../media/image19.sv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svg"/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sv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sv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sv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114299</xdr:colOff>
      <xdr:row>38</xdr:row>
      <xdr:rowOff>121858</xdr:rowOff>
    </xdr:from>
    <xdr:to>
      <xdr:col>20</xdr:col>
      <xdr:colOff>160298</xdr:colOff>
      <xdr:row>52</xdr:row>
      <xdr:rowOff>170849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341CF6-FFE8-4F0B-9CAF-678E7CC3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099" y="1198183"/>
          <a:ext cx="7361199" cy="2715991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542925</xdr:colOff>
      <xdr:row>38</xdr:row>
      <xdr:rowOff>114301</xdr:rowOff>
    </xdr:from>
    <xdr:to>
      <xdr:col>7</xdr:col>
      <xdr:colOff>552450</xdr:colOff>
      <xdr:row>52</xdr:row>
      <xdr:rowOff>161925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8C34962-91C8-4E34-990C-1A3392E68601}"/>
            </a:ext>
          </a:extLst>
        </xdr:cNvPr>
        <xdr:cNvSpPr txBox="1"/>
      </xdr:nvSpPr>
      <xdr:spPr>
        <a:xfrm>
          <a:off x="542925" y="1190626"/>
          <a:ext cx="4276725" cy="2714624"/>
        </a:xfrm>
        <a:prstGeom prst="rect">
          <a:avLst/>
        </a:prstGeom>
        <a:solidFill>
          <a:schemeClr val="lt1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581025</xdr:colOff>
      <xdr:row>37</xdr:row>
      <xdr:rowOff>161926</xdr:rowOff>
    </xdr:from>
    <xdr:to>
      <xdr:col>6</xdr:col>
      <xdr:colOff>219075</xdr:colOff>
      <xdr:row>39</xdr:row>
      <xdr:rowOff>47625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1EA5C31-56B5-49FF-8747-DFEB872521B8}"/>
            </a:ext>
          </a:extLst>
        </xdr:cNvPr>
        <xdr:cNvSpPr txBox="1"/>
      </xdr:nvSpPr>
      <xdr:spPr>
        <a:xfrm>
          <a:off x="581025" y="1047751"/>
          <a:ext cx="3295650" cy="266699"/>
        </a:xfrm>
        <a:prstGeom prst="rect">
          <a:avLst/>
        </a:prstGeom>
        <a:solidFill>
          <a:srgbClr val="264653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100" b="1">
              <a:solidFill>
                <a:schemeClr val="bg1"/>
              </a:solidFill>
            </a:rPr>
            <a:t>Calendário de Frequência Individual</a:t>
          </a:r>
        </a:p>
      </xdr:txBody>
    </xdr:sp>
    <xdr:clientData/>
  </xdr:twoCellAnchor>
  <xdr:twoCellAnchor>
    <xdr:from>
      <xdr:col>0</xdr:col>
      <xdr:colOff>581024</xdr:colOff>
      <xdr:row>40</xdr:row>
      <xdr:rowOff>19051</xdr:rowOff>
    </xdr:from>
    <xdr:to>
      <xdr:col>7</xdr:col>
      <xdr:colOff>514349</xdr:colOff>
      <xdr:row>52</xdr:row>
      <xdr:rowOff>161925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A32A0E4-36EE-47CF-9BA4-38AA8401B32B}"/>
            </a:ext>
          </a:extLst>
        </xdr:cNvPr>
        <xdr:cNvSpPr txBox="1"/>
      </xdr:nvSpPr>
      <xdr:spPr>
        <a:xfrm>
          <a:off x="581024" y="1476376"/>
          <a:ext cx="4200525" cy="2428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050" b="0">
              <a:solidFill>
                <a:srgbClr val="264653"/>
              </a:solidFill>
            </a:rPr>
            <a:t>Nessa aba é possível visualizar em uma tabela contendo os 12 meses do ano os</a:t>
          </a:r>
          <a:r>
            <a:rPr lang="pt-BR" sz="1050" b="0" baseline="0">
              <a:solidFill>
                <a:srgbClr val="264653"/>
              </a:solidFill>
            </a:rPr>
            <a:t> dias de folga de cada um dos seus funcionários.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0" baseline="0">
              <a:solidFill>
                <a:srgbClr val="264653"/>
              </a:solidFill>
            </a:rPr>
            <a:t>(1) A </a:t>
          </a:r>
          <a:r>
            <a:rPr lang="pt-BR" sz="1050" b="1" baseline="0">
              <a:solidFill>
                <a:srgbClr val="E9C46A"/>
              </a:solidFill>
            </a:rPr>
            <a:t>cor amarela</a:t>
          </a:r>
          <a:r>
            <a:rPr lang="pt-BR" sz="1050" b="0" baseline="0">
              <a:solidFill>
                <a:srgbClr val="264653"/>
              </a:solidFill>
            </a:rPr>
            <a:t> representa os dias de férias. </a:t>
          </a:r>
        </a:p>
        <a:p>
          <a:pPr lvl="0"/>
          <a:r>
            <a:rPr lang="pt-BR" sz="1050" b="0" baseline="0">
              <a:solidFill>
                <a:srgbClr val="264653"/>
              </a:solidFill>
            </a:rPr>
            <a:t>(2) A </a:t>
          </a:r>
          <a:r>
            <a:rPr lang="pt-BR" sz="1050" b="1" baseline="0">
              <a:solidFill>
                <a:schemeClr val="accent5">
                  <a:lumMod val="60000"/>
                  <a:lumOff val="40000"/>
                </a:schemeClr>
              </a:solidFill>
            </a:rPr>
            <a:t>cor azul </a:t>
          </a:r>
          <a:r>
            <a:rPr lang="pt-BR" sz="1050" b="0" baseline="0">
              <a:solidFill>
                <a:srgbClr val="264653"/>
              </a:solidFill>
            </a:rPr>
            <a:t>representa os dias de folga referentes às horas extras acumuladas.</a:t>
          </a:r>
        </a:p>
        <a:p>
          <a:pPr lvl="0"/>
          <a:r>
            <a:rPr lang="pt-BR" sz="1050" b="0" baseline="0">
              <a:solidFill>
                <a:srgbClr val="264653"/>
              </a:solidFill>
            </a:rPr>
            <a:t>(3) A </a:t>
          </a:r>
          <a:r>
            <a:rPr lang="pt-BR" sz="1050" b="1" baseline="0">
              <a:solidFill>
                <a:srgbClr val="E76F51"/>
              </a:solidFill>
            </a:rPr>
            <a:t>cor vermelha </a:t>
          </a:r>
          <a:r>
            <a:rPr lang="pt-BR" sz="1050" b="0" baseline="0">
              <a:solidFill>
                <a:srgbClr val="264653"/>
              </a:solidFill>
            </a:rPr>
            <a:t>representa os dias de dispensa médica</a:t>
          </a:r>
        </a:p>
        <a:p>
          <a:pPr lvl="0"/>
          <a:r>
            <a:rPr lang="pt-BR" sz="1050" b="0" baseline="0">
              <a:solidFill>
                <a:srgbClr val="264653"/>
              </a:solidFill>
            </a:rPr>
            <a:t>(4) A </a:t>
          </a:r>
          <a:r>
            <a:rPr lang="pt-BR" sz="1050" b="1" baseline="0">
              <a:solidFill>
                <a:srgbClr val="2A9D8F"/>
              </a:solidFill>
            </a:rPr>
            <a:t>cor verde </a:t>
          </a:r>
          <a:r>
            <a:rPr lang="pt-BR" sz="1050" b="0" baseline="0">
              <a:solidFill>
                <a:srgbClr val="264653"/>
              </a:solidFill>
            </a:rPr>
            <a:t>representa folgas por outros motivos.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0" baseline="0">
              <a:solidFill>
                <a:srgbClr val="264653"/>
              </a:solidFill>
            </a:rPr>
            <a:t>Para que você possa fazer essa análise por funcionário, basta escolher o funcionário desejado na lista de opções da célula F10.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0" baseline="0">
              <a:solidFill>
                <a:srgbClr val="264653"/>
              </a:solidFill>
            </a:rPr>
            <a:t>Os dias de folga marcados na tabela são obtidos da aba "Controle de Licenças".</a:t>
          </a:r>
          <a:endParaRPr lang="pt-BR" sz="1050" b="0">
            <a:solidFill>
              <a:srgbClr val="264653"/>
            </a:solidFill>
          </a:endParaRPr>
        </a:p>
      </xdr:txBody>
    </xdr:sp>
    <xdr:clientData/>
  </xdr:twoCellAnchor>
  <xdr:twoCellAnchor editAs="oneCell">
    <xdr:from>
      <xdr:col>8</xdr:col>
      <xdr:colOff>104775</xdr:colOff>
      <xdr:row>55</xdr:row>
      <xdr:rowOff>102167</xdr:rowOff>
    </xdr:from>
    <xdr:to>
      <xdr:col>20</xdr:col>
      <xdr:colOff>171450</xdr:colOff>
      <xdr:row>70</xdr:row>
      <xdr:rowOff>146619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AA00A77-C364-4269-8772-B516E985A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1575" y="4416992"/>
          <a:ext cx="7381875" cy="2901952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523875</xdr:colOff>
      <xdr:row>55</xdr:row>
      <xdr:rowOff>95250</xdr:rowOff>
    </xdr:from>
    <xdr:to>
      <xdr:col>7</xdr:col>
      <xdr:colOff>533400</xdr:colOff>
      <xdr:row>70</xdr:row>
      <xdr:rowOff>133350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5226B271-E68C-4D1C-AA40-5D60280D11FA}"/>
            </a:ext>
          </a:extLst>
        </xdr:cNvPr>
        <xdr:cNvSpPr txBox="1"/>
      </xdr:nvSpPr>
      <xdr:spPr>
        <a:xfrm>
          <a:off x="523875" y="4410075"/>
          <a:ext cx="4276725" cy="2895600"/>
        </a:xfrm>
        <a:prstGeom prst="rect">
          <a:avLst/>
        </a:prstGeom>
        <a:solidFill>
          <a:schemeClr val="lt1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561975</xdr:colOff>
      <xdr:row>54</xdr:row>
      <xdr:rowOff>142875</xdr:rowOff>
    </xdr:from>
    <xdr:to>
      <xdr:col>6</xdr:col>
      <xdr:colOff>200025</xdr:colOff>
      <xdr:row>56</xdr:row>
      <xdr:rowOff>28574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D9134577-5788-4B29-A586-D8BB630CC0A5}"/>
            </a:ext>
          </a:extLst>
        </xdr:cNvPr>
        <xdr:cNvSpPr txBox="1"/>
      </xdr:nvSpPr>
      <xdr:spPr>
        <a:xfrm>
          <a:off x="561975" y="4267200"/>
          <a:ext cx="3295650" cy="266699"/>
        </a:xfrm>
        <a:prstGeom prst="rect">
          <a:avLst/>
        </a:prstGeom>
        <a:solidFill>
          <a:srgbClr val="264653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100" b="1">
              <a:solidFill>
                <a:schemeClr val="bg1"/>
              </a:solidFill>
            </a:rPr>
            <a:t>Calendário de Frequência Geral</a:t>
          </a:r>
        </a:p>
      </xdr:txBody>
    </xdr:sp>
    <xdr:clientData/>
  </xdr:twoCellAnchor>
  <xdr:twoCellAnchor>
    <xdr:from>
      <xdr:col>0</xdr:col>
      <xdr:colOff>561974</xdr:colOff>
      <xdr:row>57</xdr:row>
      <xdr:rowOff>0</xdr:rowOff>
    </xdr:from>
    <xdr:to>
      <xdr:col>7</xdr:col>
      <xdr:colOff>495299</xdr:colOff>
      <xdr:row>69</xdr:row>
      <xdr:rowOff>142874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6D8C42A6-799B-4EBA-ABE7-8473C70E1362}"/>
            </a:ext>
          </a:extLst>
        </xdr:cNvPr>
        <xdr:cNvSpPr txBox="1"/>
      </xdr:nvSpPr>
      <xdr:spPr>
        <a:xfrm>
          <a:off x="561974" y="4695825"/>
          <a:ext cx="4200525" cy="2428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050" b="0">
              <a:solidFill>
                <a:srgbClr val="264653"/>
              </a:solidFill>
            </a:rPr>
            <a:t>Nessa aba é possível visualizar em uma tabela a escala de todos os funcionários</a:t>
          </a:r>
          <a:r>
            <a:rPr lang="pt-BR" sz="1050" b="0" baseline="0">
              <a:solidFill>
                <a:srgbClr val="264653"/>
              </a:solidFill>
            </a:rPr>
            <a:t> da empresa para o mês selecionado na célula C11.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1" baseline="0">
              <a:solidFill>
                <a:srgbClr val="264653"/>
              </a:solidFill>
            </a:rPr>
            <a:t>Caso você queira personalizar e incluir um novo funcionário, basta selecionar toda a última linha da tabela, usar o atalho CTRL + C, selecionar a linha em branco abaixo da tabela, e usar o atalho CTRL + V para colar essa nova linha. Por fim, na coluna de Funcionário, basta atualizar o nome do funcionário que as fórmulas e formatação condicional serão atualizadas automaticamente.</a:t>
          </a:r>
        </a:p>
        <a:p>
          <a:pPr lvl="0"/>
          <a:endParaRPr lang="pt-BR" sz="1050" b="1" baseline="0">
            <a:solidFill>
              <a:srgbClr val="264653"/>
            </a:solidFill>
          </a:endParaRPr>
        </a:p>
        <a:p>
          <a:pPr lvl="0"/>
          <a:r>
            <a:rPr lang="pt-BR" sz="1050" b="1" baseline="0">
              <a:solidFill>
                <a:srgbClr val="E76F51"/>
              </a:solidFill>
            </a:rPr>
            <a:t>Caso você inclua um novo funcionário, é importante que você adicione esse funcionário também na tabela da aba "Funcionários".</a:t>
          </a:r>
          <a:endParaRPr lang="pt-BR" sz="1050" b="1">
            <a:solidFill>
              <a:srgbClr val="E76F51"/>
            </a:solidFill>
          </a:endParaRPr>
        </a:p>
      </xdr:txBody>
    </xdr:sp>
    <xdr:clientData/>
  </xdr:twoCellAnchor>
  <xdr:twoCellAnchor editAs="oneCell">
    <xdr:from>
      <xdr:col>8</xdr:col>
      <xdr:colOff>481129</xdr:colOff>
      <xdr:row>4</xdr:row>
      <xdr:rowOff>142875</xdr:rowOff>
    </xdr:from>
    <xdr:to>
      <xdr:col>11</xdr:col>
      <xdr:colOff>294951</xdr:colOff>
      <xdr:row>15</xdr:row>
      <xdr:rowOff>28184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5ACBA5A-BDDA-4D07-9B91-F4D0F0590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57929" y="1409700"/>
          <a:ext cx="1642622" cy="1980809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580150</xdr:colOff>
      <xdr:row>4</xdr:row>
      <xdr:rowOff>152399</xdr:rowOff>
    </xdr:from>
    <xdr:to>
      <xdr:col>15</xdr:col>
      <xdr:colOff>133349</xdr:colOff>
      <xdr:row>15</xdr:row>
      <xdr:rowOff>9826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F5E7E82-447B-413F-9D9B-5C9BA67AC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85750" y="1419224"/>
          <a:ext cx="1991599" cy="1952927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428626</xdr:colOff>
      <xdr:row>4</xdr:row>
      <xdr:rowOff>148780</xdr:rowOff>
    </xdr:from>
    <xdr:to>
      <xdr:col>18</xdr:col>
      <xdr:colOff>180976</xdr:colOff>
      <xdr:row>15</xdr:row>
      <xdr:rowOff>13736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E69FDBD-4B03-494E-914C-788D1CD00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72626" y="1415605"/>
          <a:ext cx="1581150" cy="1960456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542925</xdr:colOff>
      <xdr:row>4</xdr:row>
      <xdr:rowOff>104776</xdr:rowOff>
    </xdr:from>
    <xdr:to>
      <xdr:col>7</xdr:col>
      <xdr:colOff>552450</xdr:colOff>
      <xdr:row>15</xdr:row>
      <xdr:rowOff>180975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D2F369E1-0F8A-4591-AB30-0A9E09572B3A}"/>
            </a:ext>
          </a:extLst>
        </xdr:cNvPr>
        <xdr:cNvSpPr txBox="1"/>
      </xdr:nvSpPr>
      <xdr:spPr>
        <a:xfrm>
          <a:off x="542925" y="1371601"/>
          <a:ext cx="4276725" cy="2171699"/>
        </a:xfrm>
        <a:prstGeom prst="rect">
          <a:avLst/>
        </a:prstGeom>
        <a:solidFill>
          <a:schemeClr val="lt1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581025</xdr:colOff>
      <xdr:row>3</xdr:row>
      <xdr:rowOff>152401</xdr:rowOff>
    </xdr:from>
    <xdr:to>
      <xdr:col>6</xdr:col>
      <xdr:colOff>219075</xdr:colOff>
      <xdr:row>5</xdr:row>
      <xdr:rowOff>38100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C3A847ED-FBE4-4D18-9DBE-DCCE28C1433B}"/>
            </a:ext>
          </a:extLst>
        </xdr:cNvPr>
        <xdr:cNvSpPr txBox="1"/>
      </xdr:nvSpPr>
      <xdr:spPr>
        <a:xfrm>
          <a:off x="581025" y="1228726"/>
          <a:ext cx="3295650" cy="266699"/>
        </a:xfrm>
        <a:prstGeom prst="rect">
          <a:avLst/>
        </a:prstGeom>
        <a:solidFill>
          <a:srgbClr val="264653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100" b="1">
              <a:solidFill>
                <a:schemeClr val="bg1"/>
              </a:solidFill>
            </a:rPr>
            <a:t>Abas de Cadastro: Funcionários,</a:t>
          </a:r>
          <a:r>
            <a:rPr lang="pt-BR" sz="1100" b="1" baseline="0">
              <a:solidFill>
                <a:schemeClr val="bg1"/>
              </a:solidFill>
            </a:rPr>
            <a:t> Licença e Feriados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581024</xdr:colOff>
      <xdr:row>6</xdr:row>
      <xdr:rowOff>9526</xdr:rowOff>
    </xdr:from>
    <xdr:to>
      <xdr:col>7</xdr:col>
      <xdr:colOff>514349</xdr:colOff>
      <xdr:row>15</xdr:row>
      <xdr:rowOff>85725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C45CDFB5-F8C1-4079-B5BB-2F763EE70F0C}"/>
            </a:ext>
          </a:extLst>
        </xdr:cNvPr>
        <xdr:cNvSpPr txBox="1"/>
      </xdr:nvSpPr>
      <xdr:spPr>
        <a:xfrm>
          <a:off x="581024" y="1657351"/>
          <a:ext cx="4200525" cy="179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050" b="0">
              <a:solidFill>
                <a:srgbClr val="264653"/>
              </a:solidFill>
            </a:rPr>
            <a:t>O preenchimento das tabelas dessas abas é intuitivo. Da</a:t>
          </a:r>
          <a:r>
            <a:rPr lang="pt-BR" sz="1050" b="0" baseline="0">
              <a:solidFill>
                <a:srgbClr val="264653"/>
              </a:solidFill>
            </a:rPr>
            <a:t> esquerda para a direita, você vai preencher o nome dos funcionários da empresa, depois os tipos de licença e por fim os feriados que a sua empresa vai considerar ao longo do ano.</a:t>
          </a:r>
          <a:endParaRPr lang="pt-BR" sz="1050" b="0">
            <a:solidFill>
              <a:srgbClr val="264653"/>
            </a:solidFill>
          </a:endParaRPr>
        </a:p>
      </xdr:txBody>
    </xdr:sp>
    <xdr:clientData/>
  </xdr:twoCellAnchor>
  <xdr:twoCellAnchor editAs="oneCell">
    <xdr:from>
      <xdr:col>8</xdr:col>
      <xdr:colOff>476249</xdr:colOff>
      <xdr:row>18</xdr:row>
      <xdr:rowOff>85321</xdr:rowOff>
    </xdr:from>
    <xdr:to>
      <xdr:col>18</xdr:col>
      <xdr:colOff>284484</xdr:colOff>
      <xdr:row>34</xdr:row>
      <xdr:rowOff>89510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867454FC-C269-4E06-8562-5BBE0F11C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53049" y="4019146"/>
          <a:ext cx="5904235" cy="3052189"/>
        </a:xfrm>
        <a:prstGeom prst="rect">
          <a:avLst/>
        </a:prstGeom>
        <a:ln>
          <a:solidFill>
            <a:srgbClr val="26465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485775</xdr:colOff>
      <xdr:row>18</xdr:row>
      <xdr:rowOff>95251</xdr:rowOff>
    </xdr:from>
    <xdr:to>
      <xdr:col>7</xdr:col>
      <xdr:colOff>561975</xdr:colOff>
      <xdr:row>29</xdr:row>
      <xdr:rowOff>171450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A268FDD-C828-465A-87A4-D39503B0090B}"/>
            </a:ext>
          </a:extLst>
        </xdr:cNvPr>
        <xdr:cNvSpPr txBox="1"/>
      </xdr:nvSpPr>
      <xdr:spPr>
        <a:xfrm>
          <a:off x="485775" y="4029076"/>
          <a:ext cx="4343400" cy="2171699"/>
        </a:xfrm>
        <a:prstGeom prst="rect">
          <a:avLst/>
        </a:prstGeom>
        <a:solidFill>
          <a:schemeClr val="lt1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523875</xdr:colOff>
      <xdr:row>17</xdr:row>
      <xdr:rowOff>142876</xdr:rowOff>
    </xdr:from>
    <xdr:to>
      <xdr:col>6</xdr:col>
      <xdr:colOff>161925</xdr:colOff>
      <xdr:row>19</xdr:row>
      <xdr:rowOff>28575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F7306222-F9C4-4BF3-837E-AC58F315B1F1}"/>
            </a:ext>
          </a:extLst>
        </xdr:cNvPr>
        <xdr:cNvSpPr txBox="1"/>
      </xdr:nvSpPr>
      <xdr:spPr>
        <a:xfrm>
          <a:off x="523875" y="3886201"/>
          <a:ext cx="3295650" cy="266699"/>
        </a:xfrm>
        <a:prstGeom prst="rect">
          <a:avLst/>
        </a:prstGeom>
        <a:solidFill>
          <a:srgbClr val="264653"/>
        </a:solidFill>
        <a:ln w="9525" cmpd="sng">
          <a:solidFill>
            <a:srgbClr val="2646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100" b="1">
              <a:solidFill>
                <a:schemeClr val="bg1"/>
              </a:solidFill>
            </a:rPr>
            <a:t>Controle</a:t>
          </a:r>
          <a:r>
            <a:rPr lang="pt-BR" sz="1100" b="1" baseline="0">
              <a:solidFill>
                <a:schemeClr val="bg1"/>
              </a:solidFill>
            </a:rPr>
            <a:t> de Licenças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523874</xdr:colOff>
      <xdr:row>20</xdr:row>
      <xdr:rowOff>1</xdr:rowOff>
    </xdr:from>
    <xdr:to>
      <xdr:col>7</xdr:col>
      <xdr:colOff>457199</xdr:colOff>
      <xdr:row>29</xdr:row>
      <xdr:rowOff>76200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71FD9AA1-304F-45EB-B37A-EE7A2D5D0A3F}"/>
            </a:ext>
          </a:extLst>
        </xdr:cNvPr>
        <xdr:cNvSpPr txBox="1"/>
      </xdr:nvSpPr>
      <xdr:spPr>
        <a:xfrm>
          <a:off x="523874" y="4314826"/>
          <a:ext cx="4200525" cy="179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pt-BR" sz="1050" b="0">
              <a:solidFill>
                <a:srgbClr val="264653"/>
              </a:solidFill>
            </a:rPr>
            <a:t>Nessa aba você vai cadastrar</a:t>
          </a:r>
          <a:r>
            <a:rPr lang="pt-BR" sz="1050" b="0" baseline="0">
              <a:solidFill>
                <a:srgbClr val="264653"/>
              </a:solidFill>
            </a:rPr>
            <a:t> todos os dias de licença dos funcionários.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0" baseline="0">
              <a:solidFill>
                <a:srgbClr val="264653"/>
              </a:solidFill>
            </a:rPr>
            <a:t>É importante que você informe qual é o tipo da licença, a data inicial e a data final. A coluna de dias calcula de forma automática a quantidade de dias úteis de folga considerando as datas inicial e final da licença e leva em consideração os feriados informados na tabela da aba de Feriados.</a:t>
          </a:r>
        </a:p>
        <a:p>
          <a:pPr lvl="0"/>
          <a:endParaRPr lang="pt-BR" sz="1050" b="0" baseline="0">
            <a:solidFill>
              <a:srgbClr val="264653"/>
            </a:solidFill>
          </a:endParaRPr>
        </a:p>
        <a:p>
          <a:pPr lvl="0"/>
          <a:r>
            <a:rPr lang="pt-BR" sz="1050" b="0" baseline="0">
              <a:solidFill>
                <a:srgbClr val="264653"/>
              </a:solidFill>
            </a:rPr>
            <a:t>Outro detalhe é que as colunas de Funcionário e Tipo de Licença podem ser preenchidas de acordo com a lista de opções (validação de dados) que busca de forma automática os nomes dos funcionários e os tipos de licença nas tabelas das abas de cadastro.</a:t>
          </a:r>
          <a:endParaRPr lang="pt-BR" sz="1050" b="0">
            <a:solidFill>
              <a:srgbClr val="264653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1265464</xdr:colOff>
      <xdr:row>3</xdr:row>
      <xdr:rowOff>136072</xdr:rowOff>
    </xdr:from>
    <xdr:to>
      <xdr:col>5</xdr:col>
      <xdr:colOff>346581</xdr:colOff>
      <xdr:row>6</xdr:row>
      <xdr:rowOff>128867</xdr:rowOff>
    </xdr:to>
    <xdr:pic>
      <xdr:nvPicPr>
        <xdr:cNvPr id="3" name="Gráfico 2" descr="Notas adesivas com preenchimento sólido">
          <a:extLst>
            <a:ext uri="{FF2B5EF4-FFF2-40B4-BE49-F238E27FC236}">
              <a16:creationId xmlns:a16="http://schemas.microsoft.com/office/drawing/2014/main" id="{17F7CFBE-E321-4E5F-BA48-98591E526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442357" y="1211036"/>
          <a:ext cx="564295" cy="564295"/>
        </a:xfrm>
        <a:prstGeom prst="rect">
          <a:avLst/>
        </a:prstGeom>
      </xdr:spPr>
    </xdr:pic>
    <xdr:clientData/>
  </xdr:twoCellAnchor>
  <xdr:twoCellAnchor>
    <xdr:from>
      <xdr:col>20</xdr:col>
      <xdr:colOff>97974</xdr:colOff>
      <xdr:row>8</xdr:row>
      <xdr:rowOff>70756</xdr:rowOff>
    </xdr:from>
    <xdr:to>
      <xdr:col>26</xdr:col>
      <xdr:colOff>138795</xdr:colOff>
      <xdr:row>12</xdr:row>
      <xdr:rowOff>163286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5BFF7531-4B1B-4EC5-8E97-5DC32D2F8166}"/>
            </a:ext>
          </a:extLst>
        </xdr:cNvPr>
        <xdr:cNvSpPr/>
      </xdr:nvSpPr>
      <xdr:spPr>
        <a:xfrm>
          <a:off x="7473045" y="2098220"/>
          <a:ext cx="2326821" cy="854530"/>
        </a:xfrm>
        <a:prstGeom prst="rect">
          <a:avLst/>
        </a:prstGeom>
        <a:noFill/>
        <a:ln w="28575">
          <a:solidFill>
            <a:srgbClr val="E9C46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24</xdr:col>
      <xdr:colOff>353786</xdr:colOff>
      <xdr:row>10</xdr:row>
      <xdr:rowOff>40821</xdr:rowOff>
    </xdr:from>
    <xdr:to>
      <xdr:col>26</xdr:col>
      <xdr:colOff>68038</xdr:colOff>
      <xdr:row>12</xdr:row>
      <xdr:rowOff>136073</xdr:rowOff>
    </xdr:to>
    <xdr:pic>
      <xdr:nvPicPr>
        <xdr:cNvPr id="8" name="Gráfico 7" descr="Mala com preenchimento sólido">
          <a:extLst>
            <a:ext uri="{FF2B5EF4-FFF2-40B4-BE49-F238E27FC236}">
              <a16:creationId xmlns:a16="http://schemas.microsoft.com/office/drawing/2014/main" id="{933AB611-9901-43F2-8F90-27DDEA15E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9252857" y="2449285"/>
          <a:ext cx="476252" cy="476252"/>
        </a:xfrm>
        <a:prstGeom prst="rect">
          <a:avLst/>
        </a:prstGeom>
      </xdr:spPr>
    </xdr:pic>
    <xdr:clientData/>
  </xdr:twoCellAnchor>
  <xdr:twoCellAnchor>
    <xdr:from>
      <xdr:col>20</xdr:col>
      <xdr:colOff>217714</xdr:colOff>
      <xdr:row>8</xdr:row>
      <xdr:rowOff>27214</xdr:rowOff>
    </xdr:from>
    <xdr:to>
      <xdr:col>23</xdr:col>
      <xdr:colOff>81644</xdr:colOff>
      <xdr:row>10</xdr:row>
      <xdr:rowOff>163285</xdr:rowOff>
    </xdr:to>
    <xdr:sp macro="" textlink="$F$35">
      <xdr:nvSpPr>
        <xdr:cNvPr id="9" name="CaixaDeTexto 8">
          <a:extLst>
            <a:ext uri="{FF2B5EF4-FFF2-40B4-BE49-F238E27FC236}">
              <a16:creationId xmlns:a16="http://schemas.microsoft.com/office/drawing/2014/main" id="{70E1E22B-E00E-40CD-9860-A4AB58DAC266}"/>
            </a:ext>
          </a:extLst>
        </xdr:cNvPr>
        <xdr:cNvSpPr txBox="1"/>
      </xdr:nvSpPr>
      <xdr:spPr>
        <a:xfrm>
          <a:off x="7592785" y="2054678"/>
          <a:ext cx="1006930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58E7387-2165-4897-8605-9B4B8FB0DC83}" type="TxLink">
            <a:rPr lang="en-US" sz="4000" b="1" i="0" u="none" strike="noStrike">
              <a:solidFill>
                <a:srgbClr val="E9C46A"/>
              </a:solidFill>
              <a:latin typeface="Calibri"/>
              <a:cs typeface="Calibri"/>
            </a:rPr>
            <a:pPr/>
            <a:t>9</a:t>
          </a:fld>
          <a:endParaRPr lang="pt-BR" sz="4000" b="1">
            <a:solidFill>
              <a:srgbClr val="E9C46A"/>
            </a:solidFill>
          </a:endParaRPr>
        </a:p>
      </xdr:txBody>
    </xdr:sp>
    <xdr:clientData/>
  </xdr:twoCellAnchor>
  <xdr:twoCellAnchor>
    <xdr:from>
      <xdr:col>20</xdr:col>
      <xdr:colOff>234043</xdr:colOff>
      <xdr:row>11</xdr:row>
      <xdr:rowOff>43544</xdr:rowOff>
    </xdr:from>
    <xdr:to>
      <xdr:col>23</xdr:col>
      <xdr:colOff>367393</xdr:colOff>
      <xdr:row>13</xdr:row>
      <xdr:rowOff>13608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CEC92C3-7E5D-4AB3-8B4A-C0C430016324}"/>
            </a:ext>
          </a:extLst>
        </xdr:cNvPr>
        <xdr:cNvSpPr txBox="1"/>
      </xdr:nvSpPr>
      <xdr:spPr>
        <a:xfrm>
          <a:off x="7609114" y="2642508"/>
          <a:ext cx="1276350" cy="351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rgbClr val="E9C46A"/>
              </a:solidFill>
              <a:latin typeface="Calibri"/>
              <a:cs typeface="Calibri"/>
            </a:rPr>
            <a:t>Dias de Férias</a:t>
          </a:r>
        </a:p>
      </xdr:txBody>
    </xdr:sp>
    <xdr:clientData/>
  </xdr:twoCellAnchor>
  <xdr:twoCellAnchor editAs="oneCell">
    <xdr:from>
      <xdr:col>31</xdr:col>
      <xdr:colOff>367390</xdr:colOff>
      <xdr:row>10</xdr:row>
      <xdr:rowOff>68035</xdr:rowOff>
    </xdr:from>
    <xdr:to>
      <xdr:col>33</xdr:col>
      <xdr:colOff>68034</xdr:colOff>
      <xdr:row>12</xdr:row>
      <xdr:rowOff>149679</xdr:rowOff>
    </xdr:to>
    <xdr:pic>
      <xdr:nvPicPr>
        <xdr:cNvPr id="12" name="Gráfico 11" descr="Cronômetro 75% com preenchimento sólido">
          <a:extLst>
            <a:ext uri="{FF2B5EF4-FFF2-40B4-BE49-F238E27FC236}">
              <a16:creationId xmlns:a16="http://schemas.microsoft.com/office/drawing/2014/main" id="{FCFBF49F-FD5A-4465-8EF1-A0E905D55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933461" y="2476499"/>
          <a:ext cx="462644" cy="462644"/>
        </a:xfrm>
        <a:prstGeom prst="rect">
          <a:avLst/>
        </a:prstGeom>
      </xdr:spPr>
    </xdr:pic>
    <xdr:clientData/>
  </xdr:twoCellAnchor>
  <xdr:twoCellAnchor>
    <xdr:from>
      <xdr:col>27</xdr:col>
      <xdr:colOff>59873</xdr:colOff>
      <xdr:row>8</xdr:row>
      <xdr:rowOff>87085</xdr:rowOff>
    </xdr:from>
    <xdr:to>
      <xdr:col>33</xdr:col>
      <xdr:colOff>100694</xdr:colOff>
      <xdr:row>12</xdr:row>
      <xdr:rowOff>179615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FF8F11E4-8F62-4B01-A4FC-41CAD171B75E}"/>
            </a:ext>
          </a:extLst>
        </xdr:cNvPr>
        <xdr:cNvSpPr/>
      </xdr:nvSpPr>
      <xdr:spPr>
        <a:xfrm>
          <a:off x="10101944" y="2114549"/>
          <a:ext cx="2326821" cy="854530"/>
        </a:xfrm>
        <a:prstGeom prst="rect">
          <a:avLst/>
        </a:prstGeom>
        <a:noFill/>
        <a:ln w="28575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27</xdr:col>
      <xdr:colOff>179613</xdr:colOff>
      <xdr:row>8</xdr:row>
      <xdr:rowOff>43543</xdr:rowOff>
    </xdr:from>
    <xdr:to>
      <xdr:col>30</xdr:col>
      <xdr:colOff>43543</xdr:colOff>
      <xdr:row>10</xdr:row>
      <xdr:rowOff>179614</xdr:rowOff>
    </xdr:to>
    <xdr:sp macro="" textlink="$F$36">
      <xdr:nvSpPr>
        <xdr:cNvPr id="15" name="CaixaDeTexto 14">
          <a:extLst>
            <a:ext uri="{FF2B5EF4-FFF2-40B4-BE49-F238E27FC236}">
              <a16:creationId xmlns:a16="http://schemas.microsoft.com/office/drawing/2014/main" id="{F5273634-9923-489D-9F5D-5E28E8812C3E}"/>
            </a:ext>
          </a:extLst>
        </xdr:cNvPr>
        <xdr:cNvSpPr txBox="1"/>
      </xdr:nvSpPr>
      <xdr:spPr>
        <a:xfrm>
          <a:off x="10221684" y="2071007"/>
          <a:ext cx="1006930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EF9E29D0-FC5E-4EF1-A968-1195126C3728}" type="TxLink">
            <a:rPr lang="en-US" sz="4000" b="1" i="0" u="none" strike="noStrike">
              <a:solidFill>
                <a:schemeClr val="accent5">
                  <a:lumMod val="60000"/>
                  <a:lumOff val="40000"/>
                </a:schemeClr>
              </a:solidFill>
              <a:latin typeface="Calibri"/>
              <a:ea typeface="+mn-ea"/>
              <a:cs typeface="Calibri"/>
            </a:rPr>
            <a:pPr marL="0" indent="0"/>
            <a:t>4</a:t>
          </a:fld>
          <a:endParaRPr lang="pt-BR" sz="4000" b="1" i="0" u="none" strike="noStrike">
            <a:solidFill>
              <a:schemeClr val="accent5">
                <a:lumMod val="60000"/>
                <a:lumOff val="40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27</xdr:col>
      <xdr:colOff>195941</xdr:colOff>
      <xdr:row>11</xdr:row>
      <xdr:rowOff>59873</xdr:rowOff>
    </xdr:from>
    <xdr:to>
      <xdr:col>32</xdr:col>
      <xdr:colOff>27212</xdr:colOff>
      <xdr:row>13</xdr:row>
      <xdr:rowOff>29937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803D21C2-47DC-444B-A4DC-C79643B23BA1}"/>
            </a:ext>
          </a:extLst>
        </xdr:cNvPr>
        <xdr:cNvSpPr txBox="1"/>
      </xdr:nvSpPr>
      <xdr:spPr>
        <a:xfrm>
          <a:off x="10238012" y="2658837"/>
          <a:ext cx="1736271" cy="351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accent5">
                  <a:lumMod val="60000"/>
                  <a:lumOff val="40000"/>
                </a:schemeClr>
              </a:solidFill>
              <a:latin typeface="Calibri"/>
              <a:cs typeface="Calibri"/>
            </a:rPr>
            <a:t>Dias de Horas extras</a:t>
          </a:r>
        </a:p>
      </xdr:txBody>
    </xdr:sp>
    <xdr:clientData/>
  </xdr:twoCellAnchor>
  <xdr:twoCellAnchor>
    <xdr:from>
      <xdr:col>33</xdr:col>
      <xdr:colOff>375558</xdr:colOff>
      <xdr:row>8</xdr:row>
      <xdr:rowOff>89806</xdr:rowOff>
    </xdr:from>
    <xdr:to>
      <xdr:col>40</xdr:col>
      <xdr:colOff>35379</xdr:colOff>
      <xdr:row>12</xdr:row>
      <xdr:rowOff>182336</xdr:rowOff>
    </xdr:to>
    <xdr:sp macro="" textlink="">
      <xdr:nvSpPr>
        <xdr:cNvPr id="18" name="Retângulo 17">
          <a:extLst>
            <a:ext uri="{FF2B5EF4-FFF2-40B4-BE49-F238E27FC236}">
              <a16:creationId xmlns:a16="http://schemas.microsoft.com/office/drawing/2014/main" id="{EA12C6F7-0E32-4C15-9379-5E33290F82B9}"/>
            </a:ext>
          </a:extLst>
        </xdr:cNvPr>
        <xdr:cNvSpPr/>
      </xdr:nvSpPr>
      <xdr:spPr>
        <a:xfrm>
          <a:off x="12703629" y="2117270"/>
          <a:ext cx="2326821" cy="854530"/>
        </a:xfrm>
        <a:prstGeom prst="rect">
          <a:avLst/>
        </a:prstGeom>
        <a:noFill/>
        <a:ln w="28575">
          <a:solidFill>
            <a:srgbClr val="E76F5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34</xdr:col>
      <xdr:colOff>114298</xdr:colOff>
      <xdr:row>8</xdr:row>
      <xdr:rowOff>46264</xdr:rowOff>
    </xdr:from>
    <xdr:to>
      <xdr:col>36</xdr:col>
      <xdr:colOff>359228</xdr:colOff>
      <xdr:row>10</xdr:row>
      <xdr:rowOff>182335</xdr:rowOff>
    </xdr:to>
    <xdr:sp macro="" textlink="$F$37">
      <xdr:nvSpPr>
        <xdr:cNvPr id="19" name="CaixaDeTexto 18">
          <a:extLst>
            <a:ext uri="{FF2B5EF4-FFF2-40B4-BE49-F238E27FC236}">
              <a16:creationId xmlns:a16="http://schemas.microsoft.com/office/drawing/2014/main" id="{39475668-22A5-43A1-B8E7-AB047BCFEF8E}"/>
            </a:ext>
          </a:extLst>
        </xdr:cNvPr>
        <xdr:cNvSpPr txBox="1"/>
      </xdr:nvSpPr>
      <xdr:spPr>
        <a:xfrm>
          <a:off x="12823369" y="2073728"/>
          <a:ext cx="1006930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9400F6F5-E5EC-4E8F-B792-90738F31E3EF}" type="TxLink">
            <a:rPr lang="en-US" sz="4000" b="1" i="0" u="none" strike="noStrike">
              <a:solidFill>
                <a:srgbClr val="E76F51"/>
              </a:solidFill>
              <a:latin typeface="Calibri"/>
              <a:ea typeface="+mn-ea"/>
              <a:cs typeface="Calibri"/>
            </a:rPr>
            <a:pPr marL="0" indent="0"/>
            <a:t>0</a:t>
          </a:fld>
          <a:endParaRPr lang="pt-BR" sz="4000" b="1" i="0" u="none" strike="noStrike">
            <a:solidFill>
              <a:srgbClr val="E76F5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34</xdr:col>
      <xdr:colOff>130626</xdr:colOff>
      <xdr:row>11</xdr:row>
      <xdr:rowOff>62594</xdr:rowOff>
    </xdr:from>
    <xdr:to>
      <xdr:col>38</xdr:col>
      <xdr:colOff>342897</xdr:colOff>
      <xdr:row>13</xdr:row>
      <xdr:rowOff>32658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26197C33-4461-4AB8-833E-4955B4473556}"/>
            </a:ext>
          </a:extLst>
        </xdr:cNvPr>
        <xdr:cNvSpPr txBox="1"/>
      </xdr:nvSpPr>
      <xdr:spPr>
        <a:xfrm>
          <a:off x="12839697" y="2661558"/>
          <a:ext cx="1736271" cy="351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rgbClr val="E76F51"/>
              </a:solidFill>
              <a:latin typeface="Calibri"/>
              <a:cs typeface="Calibri"/>
            </a:rPr>
            <a:t>Dias de dispensa</a:t>
          </a:r>
        </a:p>
      </xdr:txBody>
    </xdr:sp>
    <xdr:clientData/>
  </xdr:twoCellAnchor>
  <xdr:twoCellAnchor editAs="oneCell">
    <xdr:from>
      <xdr:col>38</xdr:col>
      <xdr:colOff>340178</xdr:colOff>
      <xdr:row>10</xdr:row>
      <xdr:rowOff>95252</xdr:rowOff>
    </xdr:from>
    <xdr:to>
      <xdr:col>40</xdr:col>
      <xdr:colOff>13606</xdr:colOff>
      <xdr:row>12</xdr:row>
      <xdr:rowOff>149680</xdr:rowOff>
    </xdr:to>
    <xdr:pic>
      <xdr:nvPicPr>
        <xdr:cNvPr id="22" name="Gráfico 21" descr="Lista com preenchimento sólido">
          <a:extLst>
            <a:ext uri="{FF2B5EF4-FFF2-40B4-BE49-F238E27FC236}">
              <a16:creationId xmlns:a16="http://schemas.microsoft.com/office/drawing/2014/main" id="{54F2BCFB-A760-4F39-AA8E-97D1DBD8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4573249" y="2503716"/>
          <a:ext cx="435428" cy="435428"/>
        </a:xfrm>
        <a:prstGeom prst="rect">
          <a:avLst/>
        </a:prstGeom>
      </xdr:spPr>
    </xdr:pic>
    <xdr:clientData/>
  </xdr:twoCellAnchor>
  <xdr:twoCellAnchor>
    <xdr:from>
      <xdr:col>40</xdr:col>
      <xdr:colOff>337459</xdr:colOff>
      <xdr:row>8</xdr:row>
      <xdr:rowOff>78921</xdr:rowOff>
    </xdr:from>
    <xdr:to>
      <xdr:col>46</xdr:col>
      <xdr:colOff>378280</xdr:colOff>
      <xdr:row>12</xdr:row>
      <xdr:rowOff>171451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DC1F1F55-4D93-43B3-BE94-A0B5A820A077}"/>
            </a:ext>
          </a:extLst>
        </xdr:cNvPr>
        <xdr:cNvSpPr/>
      </xdr:nvSpPr>
      <xdr:spPr>
        <a:xfrm>
          <a:off x="15332530" y="2106385"/>
          <a:ext cx="2326821" cy="854530"/>
        </a:xfrm>
        <a:prstGeom prst="rect">
          <a:avLst/>
        </a:prstGeom>
        <a:noFill/>
        <a:ln w="28575">
          <a:solidFill>
            <a:srgbClr val="2A9D8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41</xdr:col>
      <xdr:colOff>76199</xdr:colOff>
      <xdr:row>8</xdr:row>
      <xdr:rowOff>35379</xdr:rowOff>
    </xdr:from>
    <xdr:to>
      <xdr:col>43</xdr:col>
      <xdr:colOff>321129</xdr:colOff>
      <xdr:row>10</xdr:row>
      <xdr:rowOff>171450</xdr:rowOff>
    </xdr:to>
    <xdr:sp macro="" textlink="$F$38">
      <xdr:nvSpPr>
        <xdr:cNvPr id="24" name="CaixaDeTexto 23">
          <a:extLst>
            <a:ext uri="{FF2B5EF4-FFF2-40B4-BE49-F238E27FC236}">
              <a16:creationId xmlns:a16="http://schemas.microsoft.com/office/drawing/2014/main" id="{64B4E406-92A1-48F6-BE2B-538B2F46D7DF}"/>
            </a:ext>
          </a:extLst>
        </xdr:cNvPr>
        <xdr:cNvSpPr txBox="1"/>
      </xdr:nvSpPr>
      <xdr:spPr>
        <a:xfrm>
          <a:off x="15452270" y="2062843"/>
          <a:ext cx="1006930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759F3B0-859E-4D08-97C1-E55AFBC38DCD}" type="TxLink">
            <a:rPr lang="en-US" sz="40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rPr>
            <a:pPr marL="0" indent="0"/>
            <a:t>5</a:t>
          </a:fld>
          <a:endParaRPr lang="pt-BR" sz="4000" b="1" i="0" u="none" strike="noStrike">
            <a:solidFill>
              <a:srgbClr val="2A9D8F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41</xdr:col>
      <xdr:colOff>92527</xdr:colOff>
      <xdr:row>11</xdr:row>
      <xdr:rowOff>51709</xdr:rowOff>
    </xdr:from>
    <xdr:to>
      <xdr:col>45</xdr:col>
      <xdr:colOff>304798</xdr:colOff>
      <xdr:row>13</xdr:row>
      <xdr:rowOff>21773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F638714C-FB18-424E-AC27-0B3A2124DD8D}"/>
            </a:ext>
          </a:extLst>
        </xdr:cNvPr>
        <xdr:cNvSpPr txBox="1"/>
      </xdr:nvSpPr>
      <xdr:spPr>
        <a:xfrm>
          <a:off x="15468598" y="2650673"/>
          <a:ext cx="1736271" cy="351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rgbClr val="2A9D8F"/>
              </a:solidFill>
              <a:latin typeface="Calibri"/>
              <a:cs typeface="Calibri"/>
            </a:rPr>
            <a:t>Outros</a:t>
          </a:r>
        </a:p>
      </xdr:txBody>
    </xdr:sp>
    <xdr:clientData/>
  </xdr:twoCellAnchor>
  <xdr:twoCellAnchor editAs="oneCell">
    <xdr:from>
      <xdr:col>45</xdr:col>
      <xdr:colOff>312962</xdr:colOff>
      <xdr:row>10</xdr:row>
      <xdr:rowOff>122465</xdr:rowOff>
    </xdr:from>
    <xdr:to>
      <xdr:col>46</xdr:col>
      <xdr:colOff>340177</xdr:colOff>
      <xdr:row>12</xdr:row>
      <xdr:rowOff>149680</xdr:rowOff>
    </xdr:to>
    <xdr:pic>
      <xdr:nvPicPr>
        <xdr:cNvPr id="28" name="Gráfico 27" descr="Ajuda com preenchimento sólido">
          <a:extLst>
            <a:ext uri="{FF2B5EF4-FFF2-40B4-BE49-F238E27FC236}">
              <a16:creationId xmlns:a16="http://schemas.microsoft.com/office/drawing/2014/main" id="{186557CB-7399-48D5-8B0F-17185E59A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7213033" y="2530929"/>
          <a:ext cx="408215" cy="408215"/>
        </a:xfrm>
        <a:prstGeom prst="rect">
          <a:avLst/>
        </a:prstGeom>
      </xdr:spPr>
    </xdr:pic>
    <xdr:clientData/>
  </xdr:twoCellAnchor>
  <xdr:twoCellAnchor>
    <xdr:from>
      <xdr:col>12</xdr:col>
      <xdr:colOff>73482</xdr:colOff>
      <xdr:row>8</xdr:row>
      <xdr:rowOff>73477</xdr:rowOff>
    </xdr:from>
    <xdr:to>
      <xdr:col>18</xdr:col>
      <xdr:colOff>114303</xdr:colOff>
      <xdr:row>12</xdr:row>
      <xdr:rowOff>166007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AAD02CB9-9CF2-43FF-BBC1-629918533CC0}"/>
            </a:ext>
          </a:extLst>
        </xdr:cNvPr>
        <xdr:cNvSpPr/>
      </xdr:nvSpPr>
      <xdr:spPr>
        <a:xfrm>
          <a:off x="4400553" y="2100941"/>
          <a:ext cx="2326821" cy="854530"/>
        </a:xfrm>
        <a:prstGeom prst="rect">
          <a:avLst/>
        </a:prstGeom>
        <a:solidFill>
          <a:srgbClr val="264653"/>
        </a:solidFill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16</xdr:col>
      <xdr:colOff>340178</xdr:colOff>
      <xdr:row>10</xdr:row>
      <xdr:rowOff>68034</xdr:rowOff>
    </xdr:from>
    <xdr:to>
      <xdr:col>18</xdr:col>
      <xdr:colOff>2</xdr:colOff>
      <xdr:row>12</xdr:row>
      <xdr:rowOff>108858</xdr:rowOff>
    </xdr:to>
    <xdr:pic>
      <xdr:nvPicPr>
        <xdr:cNvPr id="31" name="Gráfico 30" descr="Calendário diário com preenchimento sólido">
          <a:extLst>
            <a:ext uri="{FF2B5EF4-FFF2-40B4-BE49-F238E27FC236}">
              <a16:creationId xmlns:a16="http://schemas.microsoft.com/office/drawing/2014/main" id="{F3C124AE-2895-4848-BADC-0BC0C52B3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91249" y="2476498"/>
          <a:ext cx="421824" cy="421824"/>
        </a:xfrm>
        <a:prstGeom prst="rect">
          <a:avLst/>
        </a:prstGeom>
      </xdr:spPr>
    </xdr:pic>
    <xdr:clientData/>
  </xdr:twoCellAnchor>
  <xdr:twoCellAnchor>
    <xdr:from>
      <xdr:col>12</xdr:col>
      <xdr:colOff>166008</xdr:colOff>
      <xdr:row>8</xdr:row>
      <xdr:rowOff>29936</xdr:rowOff>
    </xdr:from>
    <xdr:to>
      <xdr:col>15</xdr:col>
      <xdr:colOff>29938</xdr:colOff>
      <xdr:row>10</xdr:row>
      <xdr:rowOff>166007</xdr:rowOff>
    </xdr:to>
    <xdr:sp macro="" textlink="$F$34">
      <xdr:nvSpPr>
        <xdr:cNvPr id="32" name="CaixaDeTexto 31">
          <a:extLst>
            <a:ext uri="{FF2B5EF4-FFF2-40B4-BE49-F238E27FC236}">
              <a16:creationId xmlns:a16="http://schemas.microsoft.com/office/drawing/2014/main" id="{0EE04AA3-1C3E-45D3-A31A-8A2AEE295732}"/>
            </a:ext>
          </a:extLst>
        </xdr:cNvPr>
        <xdr:cNvSpPr txBox="1"/>
      </xdr:nvSpPr>
      <xdr:spPr>
        <a:xfrm>
          <a:off x="4493079" y="2057400"/>
          <a:ext cx="1006930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8781046-59F3-4F26-BF1F-FA11892BA763}" type="TxLink">
            <a:rPr lang="en-US" sz="40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/>
            <a:t>18</a:t>
          </a:fld>
          <a:endParaRPr lang="pt-BR" sz="4000" b="1" i="0" u="none" strike="noStrike">
            <a:solidFill>
              <a:schemeClr val="bg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182336</xdr:colOff>
      <xdr:row>11</xdr:row>
      <xdr:rowOff>19051</xdr:rowOff>
    </xdr:from>
    <xdr:to>
      <xdr:col>15</xdr:col>
      <xdr:colOff>315686</xdr:colOff>
      <xdr:row>12</xdr:row>
      <xdr:rowOff>179615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1C437C72-D91B-4A5A-A980-320B913C5094}"/>
            </a:ext>
          </a:extLst>
        </xdr:cNvPr>
        <xdr:cNvSpPr txBox="1"/>
      </xdr:nvSpPr>
      <xdr:spPr>
        <a:xfrm>
          <a:off x="4509407" y="2618015"/>
          <a:ext cx="1276350" cy="351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bg1"/>
              </a:solidFill>
              <a:latin typeface="Calibri"/>
              <a:cs typeface="Calibri"/>
            </a:rPr>
            <a:t>Dias de Folga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997324</xdr:colOff>
      <xdr:row>2</xdr:row>
      <xdr:rowOff>168088</xdr:rowOff>
    </xdr:from>
    <xdr:to>
      <xdr:col>1</xdr:col>
      <xdr:colOff>1411941</xdr:colOff>
      <xdr:row>5</xdr:row>
      <xdr:rowOff>11205</xdr:rowOff>
    </xdr:to>
    <xdr:pic>
      <xdr:nvPicPr>
        <xdr:cNvPr id="3" name="Gráfico 2" descr="Notas adesivas com preenchimento sólido">
          <a:extLst>
            <a:ext uri="{FF2B5EF4-FFF2-40B4-BE49-F238E27FC236}">
              <a16:creationId xmlns:a16="http://schemas.microsoft.com/office/drawing/2014/main" id="{1961046F-C540-4F2C-80E9-CE93D5C3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165412" y="1053353"/>
          <a:ext cx="414617" cy="414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67238</xdr:colOff>
      <xdr:row>2</xdr:row>
      <xdr:rowOff>134471</xdr:rowOff>
    </xdr:from>
    <xdr:to>
      <xdr:col>0</xdr:col>
      <xdr:colOff>549090</xdr:colOff>
      <xdr:row>5</xdr:row>
      <xdr:rowOff>44823</xdr:rowOff>
    </xdr:to>
    <xdr:pic>
      <xdr:nvPicPr>
        <xdr:cNvPr id="2" name="Gráfico 1" descr="Notas adesivas com preenchimento sólido">
          <a:extLst>
            <a:ext uri="{FF2B5EF4-FFF2-40B4-BE49-F238E27FC236}">
              <a16:creationId xmlns:a16="http://schemas.microsoft.com/office/drawing/2014/main" id="{D880B092-1073-4021-B4F1-9B558D76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67238" y="1008530"/>
          <a:ext cx="481852" cy="481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129989</xdr:colOff>
      <xdr:row>2</xdr:row>
      <xdr:rowOff>108697</xdr:rowOff>
    </xdr:from>
    <xdr:to>
      <xdr:col>1</xdr:col>
      <xdr:colOff>2241</xdr:colOff>
      <xdr:row>5</xdr:row>
      <xdr:rowOff>19049</xdr:rowOff>
    </xdr:to>
    <xdr:pic>
      <xdr:nvPicPr>
        <xdr:cNvPr id="2" name="Gráfico 1" descr="Notas adesivas com preenchimento sólido">
          <a:extLst>
            <a:ext uri="{FF2B5EF4-FFF2-40B4-BE49-F238E27FC236}">
              <a16:creationId xmlns:a16="http://schemas.microsoft.com/office/drawing/2014/main" id="{65DF74EA-02DA-41D8-82E2-5F32AF29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29989" y="982756"/>
          <a:ext cx="477370" cy="481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93008</xdr:colOff>
      <xdr:row>2</xdr:row>
      <xdr:rowOff>86285</xdr:rowOff>
    </xdr:from>
    <xdr:to>
      <xdr:col>0</xdr:col>
      <xdr:colOff>565896</xdr:colOff>
      <xdr:row>4</xdr:row>
      <xdr:rowOff>187137</xdr:rowOff>
    </xdr:to>
    <xdr:pic>
      <xdr:nvPicPr>
        <xdr:cNvPr id="2" name="Gráfico 1" descr="Notas adesivas com preenchimento sólido">
          <a:extLst>
            <a:ext uri="{FF2B5EF4-FFF2-40B4-BE49-F238E27FC236}">
              <a16:creationId xmlns:a16="http://schemas.microsoft.com/office/drawing/2014/main" id="{44F29981-0397-4146-B35E-F10EC2F8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93008" y="960344"/>
          <a:ext cx="472888" cy="481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171450</xdr:rowOff>
    </xdr:from>
    <xdr:to>
      <xdr:col>1</xdr:col>
      <xdr:colOff>6163</xdr:colOff>
      <xdr:row>5</xdr:row>
      <xdr:rowOff>81802</xdr:rowOff>
    </xdr:to>
    <xdr:pic>
      <xdr:nvPicPr>
        <xdr:cNvPr id="2" name="Gráfico 1" descr="Notas adesivas com preenchimento sólido">
          <a:extLst>
            <a:ext uri="{FF2B5EF4-FFF2-40B4-BE49-F238E27FC236}">
              <a16:creationId xmlns:a16="http://schemas.microsoft.com/office/drawing/2014/main" id="{72EEC58B-215E-4195-98F6-131BC7B5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42875" y="857250"/>
          <a:ext cx="472888" cy="4818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CONTROLE" displayName="CONTROLE" ref="B8:F18" totalsRowShown="0" headerRowDxfId="27" dataDxfId="25" headerRowBorderDxfId="26" tableBorderDxfId="24" totalsRowBorderDxfId="23">
  <autoFilter ref="B8:F18"/>
  <tableColumns count="5">
    <tableColumn id="1" name="Funcionário" dataDxfId="22"/>
    <tableColumn id="2" name="Tipo de Licença" dataDxfId="21"/>
    <tableColumn id="3" name="Data Inicial" dataDxfId="20"/>
    <tableColumn id="4" name="Data Final" dataDxfId="19"/>
    <tableColumn id="5" name="Dias" dataDxfId="18">
      <calculatedColumnFormula>NETWORKDAYS(D9,E9,FERIADOS[Dia])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FUNCIONÁRIOS" displayName="FUNCIONÁRIOS" ref="B8:B13" totalsRowShown="0" headerRowDxfId="17" dataDxfId="15" headerRowBorderDxfId="16" tableBorderDxfId="14" totalsRowBorderDxfId="13">
  <autoFilter ref="B8:B13"/>
  <tableColumns count="1">
    <tableColumn id="1" name="Funcionários" dataDxfId="1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LICENÇAS" displayName="LICENÇAS" ref="B8:B12" totalsRowShown="0" headerRowDxfId="11" dataDxfId="9" headerRowBorderDxfId="10" tableBorderDxfId="8" totalsRowBorderDxfId="7">
  <autoFilter ref="B8:B12"/>
  <tableColumns count="1">
    <tableColumn id="1" name="Tipos de Licença" dataDxfId="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" name="FERIADOS" displayName="FERIADOS" ref="B8:C21" totalsRowShown="0" headerRowDxfId="5" headerRowBorderDxfId="4" tableBorderDxfId="3" totalsRowBorderDxfId="2">
  <autoFilter ref="B8:C21"/>
  <tableColumns count="2">
    <tableColumn id="1" name="Feriados" dataDxfId="1"/>
    <tableColumn id="2" name="Di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showGridLines="0" workbookViewId="0">
      <pane ySplit="2" topLeftCell="A51" activePane="bottomLeft" state="frozen"/>
      <selection pane="bottomLeft" activeCell="A41" sqref="A41"/>
    </sheetView>
  </sheetViews>
  <sheetFormatPr defaultRowHeight="15" x14ac:dyDescent="0.25"/>
  <sheetData>
    <row r="1" spans="2:2" s="48" customFormat="1" ht="54" customHeight="1" x14ac:dyDescent="0.5">
      <c r="B1" s="49" t="s">
        <v>82</v>
      </c>
    </row>
    <row r="2" spans="2:2" s="48" customFormat="1" ht="15.75" x14ac:dyDescent="0.25">
      <c r="B2" s="50" t="s">
        <v>83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"/>
  <sheetViews>
    <sheetView showGridLines="0" topLeftCell="D1" zoomScale="70" zoomScaleNormal="70" workbookViewId="0">
      <selection activeCell="E16" sqref="E16"/>
    </sheetView>
  </sheetViews>
  <sheetFormatPr defaultRowHeight="15" outlineLevelCol="1" x14ac:dyDescent="0.25"/>
  <cols>
    <col min="1" max="2" width="11.140625" hidden="1" customWidth="1" outlineLevel="1"/>
    <col min="3" max="3" width="13.28515625" hidden="1" customWidth="1" outlineLevel="1"/>
    <col min="4" max="4" width="2.5703125" customWidth="1" collapsed="1"/>
    <col min="5" max="5" width="22.140625" customWidth="1"/>
    <col min="6" max="47" width="5.7109375" customWidth="1"/>
  </cols>
  <sheetData>
    <row r="1" spans="1:47" s="21" customFormat="1" ht="54" customHeight="1" x14ac:dyDescent="0.5">
      <c r="B1" s="22"/>
      <c r="E1" s="22" t="s">
        <v>0</v>
      </c>
    </row>
    <row r="2" spans="1:47" s="21" customFormat="1" ht="15.75" x14ac:dyDescent="0.25">
      <c r="B2" s="23"/>
      <c r="E2" s="23" t="s">
        <v>77</v>
      </c>
    </row>
    <row r="5" spans="1:47" x14ac:dyDescent="0.25">
      <c r="G5" s="28" t="s">
        <v>49</v>
      </c>
    </row>
    <row r="6" spans="1:47" x14ac:dyDescent="0.25">
      <c r="G6" s="28" t="s">
        <v>50</v>
      </c>
    </row>
    <row r="7" spans="1:47" x14ac:dyDescent="0.25">
      <c r="G7" s="43" t="s">
        <v>81</v>
      </c>
    </row>
    <row r="10" spans="1:47" x14ac:dyDescent="0.25">
      <c r="E10" s="30" t="s">
        <v>26</v>
      </c>
      <c r="F10" s="51" t="s">
        <v>33</v>
      </c>
      <c r="G10" s="52"/>
      <c r="H10" s="52"/>
      <c r="I10" s="53"/>
    </row>
    <row r="12" spans="1:47" x14ac:dyDescent="0.25">
      <c r="E12" s="30" t="s">
        <v>22</v>
      </c>
      <c r="F12" s="54">
        <v>2021</v>
      </c>
      <c r="G12" s="54"/>
      <c r="H12" s="54"/>
      <c r="I12" s="54"/>
    </row>
    <row r="15" spans="1:47" x14ac:dyDescent="0.25">
      <c r="E15" s="1">
        <v>1</v>
      </c>
      <c r="F15" s="1">
        <v>2</v>
      </c>
      <c r="G15" s="1">
        <v>3</v>
      </c>
      <c r="H15" s="1">
        <v>4</v>
      </c>
      <c r="I15" s="1">
        <v>5</v>
      </c>
      <c r="J15" s="1">
        <v>6</v>
      </c>
      <c r="K15" s="1">
        <v>7</v>
      </c>
      <c r="L15" s="1">
        <v>8</v>
      </c>
      <c r="M15" s="1">
        <v>9</v>
      </c>
      <c r="N15" s="1">
        <v>10</v>
      </c>
      <c r="O15" s="1">
        <v>11</v>
      </c>
      <c r="P15" s="1">
        <v>12</v>
      </c>
      <c r="Q15" s="1">
        <v>13</v>
      </c>
      <c r="R15" s="1">
        <v>14</v>
      </c>
      <c r="S15" s="1">
        <v>15</v>
      </c>
      <c r="T15" s="1">
        <v>16</v>
      </c>
      <c r="U15" s="1">
        <v>17</v>
      </c>
      <c r="V15" s="1">
        <v>18</v>
      </c>
      <c r="W15" s="1">
        <v>19</v>
      </c>
      <c r="X15" s="1">
        <v>20</v>
      </c>
      <c r="Y15" s="1">
        <v>21</v>
      </c>
      <c r="Z15" s="1">
        <v>22</v>
      </c>
      <c r="AA15" s="1">
        <v>23</v>
      </c>
      <c r="AB15" s="1">
        <v>24</v>
      </c>
      <c r="AC15" s="1">
        <v>25</v>
      </c>
      <c r="AD15" s="1">
        <v>26</v>
      </c>
      <c r="AE15" s="1">
        <v>27</v>
      </c>
      <c r="AF15" s="1">
        <v>28</v>
      </c>
      <c r="AG15" s="1">
        <v>29</v>
      </c>
      <c r="AH15" s="1">
        <v>30</v>
      </c>
      <c r="AI15" s="1">
        <v>31</v>
      </c>
      <c r="AJ15" s="1">
        <v>32</v>
      </c>
      <c r="AK15" s="1">
        <v>33</v>
      </c>
      <c r="AL15" s="1">
        <v>34</v>
      </c>
      <c r="AM15" s="1">
        <v>35</v>
      </c>
      <c r="AN15" s="1">
        <v>36</v>
      </c>
      <c r="AO15" s="1">
        <v>37</v>
      </c>
      <c r="AP15" s="1">
        <v>38</v>
      </c>
      <c r="AQ15" s="1">
        <v>39</v>
      </c>
      <c r="AR15" s="1">
        <v>40</v>
      </c>
      <c r="AS15" s="1">
        <v>41</v>
      </c>
      <c r="AT15" s="1">
        <v>42</v>
      </c>
      <c r="AU15" s="1">
        <v>43</v>
      </c>
    </row>
    <row r="16" spans="1:47" ht="29.25" customHeight="1" x14ac:dyDescent="0.25">
      <c r="A16" s="4" t="s">
        <v>23</v>
      </c>
      <c r="B16" s="4" t="s">
        <v>24</v>
      </c>
      <c r="C16" s="4" t="s">
        <v>25</v>
      </c>
      <c r="E16" s="24" t="s">
        <v>1</v>
      </c>
      <c r="F16" s="25" t="s">
        <v>14</v>
      </c>
      <c r="G16" s="25" t="s">
        <v>15</v>
      </c>
      <c r="H16" s="25" t="s">
        <v>16</v>
      </c>
      <c r="I16" s="25" t="s">
        <v>17</v>
      </c>
      <c r="J16" s="25" t="s">
        <v>18</v>
      </c>
      <c r="K16" s="25" t="s">
        <v>19</v>
      </c>
      <c r="L16" s="25" t="s">
        <v>20</v>
      </c>
      <c r="M16" s="25" t="s">
        <v>14</v>
      </c>
      <c r="N16" s="25" t="s">
        <v>15</v>
      </c>
      <c r="O16" s="25" t="s">
        <v>16</v>
      </c>
      <c r="P16" s="25" t="s">
        <v>17</v>
      </c>
      <c r="Q16" s="25" t="s">
        <v>18</v>
      </c>
      <c r="R16" s="25" t="s">
        <v>19</v>
      </c>
      <c r="S16" s="25" t="s">
        <v>20</v>
      </c>
      <c r="T16" s="25" t="s">
        <v>14</v>
      </c>
      <c r="U16" s="25" t="s">
        <v>15</v>
      </c>
      <c r="V16" s="25" t="s">
        <v>16</v>
      </c>
      <c r="W16" s="25" t="s">
        <v>17</v>
      </c>
      <c r="X16" s="25" t="s">
        <v>18</v>
      </c>
      <c r="Y16" s="25" t="s">
        <v>19</v>
      </c>
      <c r="Z16" s="25" t="s">
        <v>20</v>
      </c>
      <c r="AA16" s="25" t="s">
        <v>14</v>
      </c>
      <c r="AB16" s="25" t="s">
        <v>15</v>
      </c>
      <c r="AC16" s="25" t="s">
        <v>16</v>
      </c>
      <c r="AD16" s="25" t="s">
        <v>17</v>
      </c>
      <c r="AE16" s="25" t="s">
        <v>18</v>
      </c>
      <c r="AF16" s="25" t="s">
        <v>19</v>
      </c>
      <c r="AG16" s="25" t="s">
        <v>20</v>
      </c>
      <c r="AH16" s="25" t="s">
        <v>14</v>
      </c>
      <c r="AI16" s="25" t="s">
        <v>15</v>
      </c>
      <c r="AJ16" s="25" t="s">
        <v>16</v>
      </c>
      <c r="AK16" s="25" t="s">
        <v>17</v>
      </c>
      <c r="AL16" s="25" t="s">
        <v>18</v>
      </c>
      <c r="AM16" s="25" t="s">
        <v>19</v>
      </c>
      <c r="AN16" s="25" t="s">
        <v>20</v>
      </c>
      <c r="AO16" s="25" t="s">
        <v>14</v>
      </c>
      <c r="AP16" s="25" t="s">
        <v>15</v>
      </c>
      <c r="AQ16" s="25" t="s">
        <v>16</v>
      </c>
      <c r="AR16" s="25" t="s">
        <v>17</v>
      </c>
      <c r="AS16" s="25" t="s">
        <v>18</v>
      </c>
      <c r="AT16" s="25" t="s">
        <v>19</v>
      </c>
      <c r="AU16" s="26" t="s">
        <v>20</v>
      </c>
    </row>
    <row r="17" spans="1:47" x14ac:dyDescent="0.25">
      <c r="A17" s="3">
        <v>1</v>
      </c>
      <c r="B17" s="3" t="str">
        <f>TEXT(DATE($F$12,A17,1),"ddd")</f>
        <v>sex</v>
      </c>
      <c r="C17" s="6">
        <f>EOMONTH(DATE($F$12,A17,1),0)</f>
        <v>44227</v>
      </c>
      <c r="D17" s="2"/>
      <c r="E17" s="31" t="s">
        <v>2</v>
      </c>
      <c r="F17" s="33" t="str">
        <f>IFERROR(IF(E17=$C17,"",IF(AND($B17=F$16,COUNTIF($F$16:F$16,$B17)&lt;=1),DATE($F$12,$A17,1),E17+1)),"")</f>
        <v/>
      </c>
      <c r="G17" s="33" t="str">
        <f>IFERROR(IF(F17=$C17,"",IF(AND($B17=G$16,COUNTIF($F$16:G$16,$B17)&lt;=1),DATE($F$12,$A17,1),F17+1)),"")</f>
        <v/>
      </c>
      <c r="H17" s="33" t="str">
        <f>IFERROR(IF(G17=$C17,"",IF(AND($B17=H$16,COUNTIF($F$16:H$16,$B17)&lt;=1),DATE($F$12,$A17,1),G17+1)),"")</f>
        <v/>
      </c>
      <c r="I17" s="33" t="str">
        <f>IFERROR(IF(H17=$C17,"",IF(AND($B17=I$16,COUNTIF($F$16:I$16,$B17)&lt;=1),DATE($F$12,$A17,1),H17+1)),"")</f>
        <v/>
      </c>
      <c r="J17" s="33" t="str">
        <f>IFERROR(IF(I17=$C17,"",IF(AND($B17=J$16,COUNTIF($F$16:J$16,$B17)&lt;=1),DATE($F$12,$A17,1),I17+1)),"")</f>
        <v/>
      </c>
      <c r="K17" s="33">
        <f>IFERROR(IF(J17=$C17,"",IF(AND($B17=K$16,COUNTIF($F$16:K$16,$B17)&lt;=1),DATE($F$12,$A17,1),J17+1)),"")</f>
        <v>44197</v>
      </c>
      <c r="L17" s="33">
        <f>IFERROR(IF(K17=$C17,"",IF(AND($B17=L$16,COUNTIF($F$16:L$16,$B17)&lt;=1),DATE($F$12,$A17,1),K17+1)),"")</f>
        <v>44198</v>
      </c>
      <c r="M17" s="33">
        <f>IFERROR(IF(L17=$C17,"",IF(AND($B17=M$16,COUNTIF($F$16:M$16,$B17)&lt;=1),DATE($F$12,$A17,1),L17+1)),"")</f>
        <v>44199</v>
      </c>
      <c r="N17" s="33">
        <f>IFERROR(IF(M17=$C17,"",IF(AND($B17=N$16,COUNTIF($F$16:N$16,$B17)&lt;=1),DATE($F$12,$A17,1),M17+1)),"")</f>
        <v>44200</v>
      </c>
      <c r="O17" s="33">
        <f>IFERROR(IF(N17=$C17,"",IF(AND($B17=O$16,COUNTIF($F$16:O$16,$B17)&lt;=1),DATE($F$12,$A17,1),N17+1)),"")</f>
        <v>44201</v>
      </c>
      <c r="P17" s="33">
        <f>IFERROR(IF(O17=$C17,"",IF(AND($B17=P$16,COUNTIF($F$16:P$16,$B17)&lt;=1),DATE($F$12,$A17,1),O17+1)),"")</f>
        <v>44202</v>
      </c>
      <c r="Q17" s="33">
        <f>IFERROR(IF(P17=$C17,"",IF(AND($B17=Q$16,COUNTIF($F$16:Q$16,$B17)&lt;=1),DATE($F$12,$A17,1),P17+1)),"")</f>
        <v>44203</v>
      </c>
      <c r="R17" s="33">
        <f>IFERROR(IF(Q17=$C17,"",IF(AND($B17=R$16,COUNTIF($F$16:R$16,$B17)&lt;=1),DATE($F$12,$A17,1),Q17+1)),"")</f>
        <v>44204</v>
      </c>
      <c r="S17" s="33">
        <f>IFERROR(IF(R17=$C17,"",IF(AND($B17=S$16,COUNTIF($F$16:S$16,$B17)&lt;=1),DATE($F$12,$A17,1),R17+1)),"")</f>
        <v>44205</v>
      </c>
      <c r="T17" s="33">
        <f>IFERROR(IF(S17=$C17,"",IF(AND($B17=T$16,COUNTIF($F$16:T$16,$B17)&lt;=1),DATE($F$12,$A17,1),S17+1)),"")</f>
        <v>44206</v>
      </c>
      <c r="U17" s="33">
        <f>IFERROR(IF(T17=$C17,"",IF(AND($B17=U$16,COUNTIF($F$16:U$16,$B17)&lt;=1),DATE($F$12,$A17,1),T17+1)),"")</f>
        <v>44207</v>
      </c>
      <c r="V17" s="33">
        <f>IFERROR(IF(U17=$C17,"",IF(AND($B17=V$16,COUNTIF($F$16:V$16,$B17)&lt;=1),DATE($F$12,$A17,1),U17+1)),"")</f>
        <v>44208</v>
      </c>
      <c r="W17" s="33">
        <f>IFERROR(IF(V17=$C17,"",IF(AND($B17=W$16,COUNTIF($F$16:W$16,$B17)&lt;=1),DATE($F$12,$A17,1),V17+1)),"")</f>
        <v>44209</v>
      </c>
      <c r="X17" s="33">
        <f>IFERROR(IF(W17=$C17,"",IF(AND($B17=X$16,COUNTIF($F$16:X$16,$B17)&lt;=1),DATE($F$12,$A17,1),W17+1)),"")</f>
        <v>44210</v>
      </c>
      <c r="Y17" s="33">
        <f>IFERROR(IF(X17=$C17,"",IF(AND($B17=Y$16,COUNTIF($F$16:Y$16,$B17)&lt;=1),DATE($F$12,$A17,1),X17+1)),"")</f>
        <v>44211</v>
      </c>
      <c r="Z17" s="33">
        <f>IFERROR(IF(Y17=$C17,"",IF(AND($B17=Z$16,COUNTIF($F$16:Z$16,$B17)&lt;=1),DATE($F$12,$A17,1),Y17+1)),"")</f>
        <v>44212</v>
      </c>
      <c r="AA17" s="33">
        <f>IFERROR(IF(Z17=$C17,"",IF(AND($B17=AA$16,COUNTIF($F$16:AA$16,$B17)&lt;=1),DATE($F$12,$A17,1),Z17+1)),"")</f>
        <v>44213</v>
      </c>
      <c r="AB17" s="33">
        <f>IFERROR(IF(AA17=$C17,"",IF(AND($B17=AB$16,COUNTIF($F$16:AB$16,$B17)&lt;=1),DATE($F$12,$A17,1),AA17+1)),"")</f>
        <v>44214</v>
      </c>
      <c r="AC17" s="33">
        <f>IFERROR(IF(AB17=$C17,"",IF(AND($B17=AC$16,COUNTIF($F$16:AC$16,$B17)&lt;=1),DATE($F$12,$A17,1),AB17+1)),"")</f>
        <v>44215</v>
      </c>
      <c r="AD17" s="33">
        <f>IFERROR(IF(AC17=$C17,"",IF(AND($B17=AD$16,COUNTIF($F$16:AD$16,$B17)&lt;=1),DATE($F$12,$A17,1),AC17+1)),"")</f>
        <v>44216</v>
      </c>
      <c r="AE17" s="33">
        <f>IFERROR(IF(AD17=$C17,"",IF(AND($B17=AE$16,COUNTIF($F$16:AE$16,$B17)&lt;=1),DATE($F$12,$A17,1),AD17+1)),"")</f>
        <v>44217</v>
      </c>
      <c r="AF17" s="33">
        <f>IFERROR(IF(AE17=$C17,"",IF(AND($B17=AF$16,COUNTIF($F$16:AF$16,$B17)&lt;=1),DATE($F$12,$A17,1),AE17+1)),"")</f>
        <v>44218</v>
      </c>
      <c r="AG17" s="33">
        <f>IFERROR(IF(AF17=$C17,"",IF(AND($B17=AG$16,COUNTIF($F$16:AG$16,$B17)&lt;=1),DATE($F$12,$A17,1),AF17+1)),"")</f>
        <v>44219</v>
      </c>
      <c r="AH17" s="33">
        <f>IFERROR(IF(AG17=$C17,"",IF(AND($B17=AH$16,COUNTIF($F$16:AH$16,$B17)&lt;=1),DATE($F$12,$A17,1),AG17+1)),"")</f>
        <v>44220</v>
      </c>
      <c r="AI17" s="33">
        <f>IFERROR(IF(AH17=$C17,"",IF(AND($B17=AI$16,COUNTIF($F$16:AI$16,$B17)&lt;=1),DATE($F$12,$A17,1),AH17+1)),"")</f>
        <v>44221</v>
      </c>
      <c r="AJ17" s="33">
        <f>IFERROR(IF(AI17=$C17,"",IF(AND($B17=AJ$16,COUNTIF($F$16:AJ$16,$B17)&lt;=1),DATE($F$12,$A17,1),AI17+1)),"")</f>
        <v>44222</v>
      </c>
      <c r="AK17" s="33">
        <f>IFERROR(IF(AJ17=$C17,"",IF(AND($B17=AK$16,COUNTIF($F$16:AK$16,$B17)&lt;=1),DATE($F$12,$A17,1),AJ17+1)),"")</f>
        <v>44223</v>
      </c>
      <c r="AL17" s="33">
        <f>IFERROR(IF(AK17=$C17,"",IF(AND($B17=AL$16,COUNTIF($F$16:AL$16,$B17)&lt;=1),DATE($F$12,$A17,1),AK17+1)),"")</f>
        <v>44224</v>
      </c>
      <c r="AM17" s="33">
        <f>IFERROR(IF(AL17=$C17,"",IF(AND($B17=AM$16,COUNTIF($F$16:AM$16,$B17)&lt;=1),DATE($F$12,$A17,1),AL17+1)),"")</f>
        <v>44225</v>
      </c>
      <c r="AN17" s="33">
        <f>IFERROR(IF(AM17=$C17,"",IF(AND($B17=AN$16,COUNTIF($F$16:AN$16,$B17)&lt;=1),DATE($F$12,$A17,1),AM17+1)),"")</f>
        <v>44226</v>
      </c>
      <c r="AO17" s="33">
        <f>IFERROR(IF(AN17=$C17,"",IF(AND($B17=AO$16,COUNTIF($F$16:AO$16,$B17)&lt;=1),DATE($F$12,$A17,1),AN17+1)),"")</f>
        <v>44227</v>
      </c>
      <c r="AP17" s="33" t="str">
        <f>IFERROR(IF(AO17=$C17,"",IF(AND($B17=AP$16,COUNTIF($F$16:AP$16,$B17)&lt;=1),DATE($F$12,$A17,1),AO17+1)),"")</f>
        <v/>
      </c>
      <c r="AQ17" s="33" t="str">
        <f>IFERROR(IF(AP17=$C17,"",IF(AND($B17=AQ$16,COUNTIF($F$16:AQ$16,$B17)&lt;=1),DATE($F$12,$A17,1),AP17+1)),"")</f>
        <v/>
      </c>
      <c r="AR17" s="33" t="str">
        <f>IFERROR(IF(AQ17=$C17,"",IF(AND($B17=AR$16,COUNTIF($F$16:AR$16,$B17)&lt;=1),DATE($F$12,$A17,1),AQ17+1)),"")</f>
        <v/>
      </c>
      <c r="AS17" s="33" t="str">
        <f>IFERROR(IF(AR17=$C17,"",IF(AND($B17=AS$16,COUNTIF($F$16:AS$16,$B17)&lt;=1),DATE($F$12,$A17,1),AR17+1)),"")</f>
        <v/>
      </c>
      <c r="AT17" s="33" t="str">
        <f>IFERROR(IF(AS17=$C17,"",IF(AND($B17=AT$16,COUNTIF($F$16:AT$16,$B17)&lt;=1),DATE($F$12,$A17,1),AS17+1)),"")</f>
        <v/>
      </c>
      <c r="AU17" s="33" t="str">
        <f>IFERROR(IF(AT17=$C17,"",IF(AND($B17=AU$16,COUNTIF($F$16:AU$16,$B17)&lt;=1),DATE($F$12,$A17,1),AT17+1)),"")</f>
        <v/>
      </c>
    </row>
    <row r="18" spans="1:47" x14ac:dyDescent="0.25">
      <c r="A18" s="3">
        <v>2</v>
      </c>
      <c r="B18" s="3" t="str">
        <f t="shared" ref="B18:B28" si="0">TEXT(DATE($F$12,A18,1),"ddd")</f>
        <v>seg</v>
      </c>
      <c r="C18" s="6">
        <f t="shared" ref="C18:C28" si="1">EOMONTH(DATE($F$12,A18,1),0)</f>
        <v>44255</v>
      </c>
      <c r="D18" s="2"/>
      <c r="E18" s="31" t="s">
        <v>3</v>
      </c>
      <c r="F18" s="33" t="str">
        <f>IFERROR(IF(E18=$C18,"",IF(AND($B18=F$16,COUNTIF($F$16:F$16,$B18)&lt;=1),DATE($F$12,$A18,1),E18+1)),"")</f>
        <v/>
      </c>
      <c r="G18" s="33">
        <f>IFERROR(IF(F18=$C18,"",IF(AND($B18=G$16,COUNTIF($F$16:G$16,$B18)&lt;=1),DATE($F$12,$A18,1),F18+1)),"")</f>
        <v>44228</v>
      </c>
      <c r="H18" s="33">
        <f>IFERROR(IF(G18=$C18,"",IF(AND($B18=H$16,COUNTIF($F$16:H$16,$B18)&lt;=1),DATE($F$12,$A18,1),G18+1)),"")</f>
        <v>44229</v>
      </c>
      <c r="I18" s="33">
        <f>IFERROR(IF(H18=$C18,"",IF(AND($B18=I$16,COUNTIF($F$16:I$16,$B18)&lt;=1),DATE($F$12,$A18,1),H18+1)),"")</f>
        <v>44230</v>
      </c>
      <c r="J18" s="33">
        <f>IFERROR(IF(I18=$C18,"",IF(AND($B18=J$16,COUNTIF($F$16:J$16,$B18)&lt;=1),DATE($F$12,$A18,1),I18+1)),"")</f>
        <v>44231</v>
      </c>
      <c r="K18" s="33">
        <f>IFERROR(IF(J18=$C18,"",IF(AND($B18=K$16,COUNTIF($F$16:K$16,$B18)&lt;=1),DATE($F$12,$A18,1),J18+1)),"")</f>
        <v>44232</v>
      </c>
      <c r="L18" s="33">
        <f>IFERROR(IF(K18=$C18,"",IF(AND($B18=L$16,COUNTIF($F$16:L$16,$B18)&lt;=1),DATE($F$12,$A18,1),K18+1)),"")</f>
        <v>44233</v>
      </c>
      <c r="M18" s="33">
        <f>IFERROR(IF(L18=$C18,"",IF(AND($B18=M$16,COUNTIF($F$16:M$16,$B18)&lt;=1),DATE($F$12,$A18,1),L18+1)),"")</f>
        <v>44234</v>
      </c>
      <c r="N18" s="33">
        <f>IFERROR(IF(M18=$C18,"",IF(AND($B18=N$16,COUNTIF($F$16:N$16,$B18)&lt;=1),DATE($F$12,$A18,1),M18+1)),"")</f>
        <v>44235</v>
      </c>
      <c r="O18" s="33">
        <f>IFERROR(IF(N18=$C18,"",IF(AND($B18=O$16,COUNTIF($F$16:O$16,$B18)&lt;=1),DATE($F$12,$A18,1),N18+1)),"")</f>
        <v>44236</v>
      </c>
      <c r="P18" s="33">
        <f>IFERROR(IF(O18=$C18,"",IF(AND($B18=P$16,COUNTIF($F$16:P$16,$B18)&lt;=1),DATE($F$12,$A18,1),O18+1)),"")</f>
        <v>44237</v>
      </c>
      <c r="Q18" s="33">
        <f>IFERROR(IF(P18=$C18,"",IF(AND($B18=Q$16,COUNTIF($F$16:Q$16,$B18)&lt;=1),DATE($F$12,$A18,1),P18+1)),"")</f>
        <v>44238</v>
      </c>
      <c r="R18" s="33">
        <f>IFERROR(IF(Q18=$C18,"",IF(AND($B18=R$16,COUNTIF($F$16:R$16,$B18)&lt;=1),DATE($F$12,$A18,1),Q18+1)),"")</f>
        <v>44239</v>
      </c>
      <c r="S18" s="33">
        <f>IFERROR(IF(R18=$C18,"",IF(AND($B18=S$16,COUNTIF($F$16:S$16,$B18)&lt;=1),DATE($F$12,$A18,1),R18+1)),"")</f>
        <v>44240</v>
      </c>
      <c r="T18" s="33">
        <f>IFERROR(IF(S18=$C18,"",IF(AND($B18=T$16,COUNTIF($F$16:T$16,$B18)&lt;=1),DATE($F$12,$A18,1),S18+1)),"")</f>
        <v>44241</v>
      </c>
      <c r="U18" s="33">
        <f>IFERROR(IF(T18=$C18,"",IF(AND($B18=U$16,COUNTIF($F$16:U$16,$B18)&lt;=1),DATE($F$12,$A18,1),T18+1)),"")</f>
        <v>44242</v>
      </c>
      <c r="V18" s="33">
        <f>IFERROR(IF(U18=$C18,"",IF(AND($B18=V$16,COUNTIF($F$16:V$16,$B18)&lt;=1),DATE($F$12,$A18,1),U18+1)),"")</f>
        <v>44243</v>
      </c>
      <c r="W18" s="33">
        <f>IFERROR(IF(V18=$C18,"",IF(AND($B18=W$16,COUNTIF($F$16:W$16,$B18)&lt;=1),DATE($F$12,$A18,1),V18+1)),"")</f>
        <v>44244</v>
      </c>
      <c r="X18" s="33">
        <f>IFERROR(IF(W18=$C18,"",IF(AND($B18=X$16,COUNTIF($F$16:X$16,$B18)&lt;=1),DATE($F$12,$A18,1),W18+1)),"")</f>
        <v>44245</v>
      </c>
      <c r="Y18" s="33">
        <f>IFERROR(IF(X18=$C18,"",IF(AND($B18=Y$16,COUNTIF($F$16:Y$16,$B18)&lt;=1),DATE($F$12,$A18,1),X18+1)),"")</f>
        <v>44246</v>
      </c>
      <c r="Z18" s="33">
        <f>IFERROR(IF(Y18=$C18,"",IF(AND($B18=Z$16,COUNTIF($F$16:Z$16,$B18)&lt;=1),DATE($F$12,$A18,1),Y18+1)),"")</f>
        <v>44247</v>
      </c>
      <c r="AA18" s="33">
        <f>IFERROR(IF(Z18=$C18,"",IF(AND($B18=AA$16,COUNTIF($F$16:AA$16,$B18)&lt;=1),DATE($F$12,$A18,1),Z18+1)),"")</f>
        <v>44248</v>
      </c>
      <c r="AB18" s="33">
        <f>IFERROR(IF(AA18=$C18,"",IF(AND($B18=AB$16,COUNTIF($F$16:AB$16,$B18)&lt;=1),DATE($F$12,$A18,1),AA18+1)),"")</f>
        <v>44249</v>
      </c>
      <c r="AC18" s="33">
        <f>IFERROR(IF(AB18=$C18,"",IF(AND($B18=AC$16,COUNTIF($F$16:AC$16,$B18)&lt;=1),DATE($F$12,$A18,1),AB18+1)),"")</f>
        <v>44250</v>
      </c>
      <c r="AD18" s="33">
        <f>IFERROR(IF(AC18=$C18,"",IF(AND($B18=AD$16,COUNTIF($F$16:AD$16,$B18)&lt;=1),DATE($F$12,$A18,1),AC18+1)),"")</f>
        <v>44251</v>
      </c>
      <c r="AE18" s="33">
        <f>IFERROR(IF(AD18=$C18,"",IF(AND($B18=AE$16,COUNTIF($F$16:AE$16,$B18)&lt;=1),DATE($F$12,$A18,1),AD18+1)),"")</f>
        <v>44252</v>
      </c>
      <c r="AF18" s="33">
        <f>IFERROR(IF(AE18=$C18,"",IF(AND($B18=AF$16,COUNTIF($F$16:AF$16,$B18)&lt;=1),DATE($F$12,$A18,1),AE18+1)),"")</f>
        <v>44253</v>
      </c>
      <c r="AG18" s="33">
        <f>IFERROR(IF(AF18=$C18,"",IF(AND($B18=AG$16,COUNTIF($F$16:AG$16,$B18)&lt;=1),DATE($F$12,$A18,1),AF18+1)),"")</f>
        <v>44254</v>
      </c>
      <c r="AH18" s="33">
        <f>IFERROR(IF(AG18=$C18,"",IF(AND($B18=AH$16,COUNTIF($F$16:AH$16,$B18)&lt;=1),DATE($F$12,$A18,1),AG18+1)),"")</f>
        <v>44255</v>
      </c>
      <c r="AI18" s="33" t="str">
        <f>IFERROR(IF(AH18=$C18,"",IF(AND($B18=AI$16,COUNTIF($F$16:AI$16,$B18)&lt;=1),DATE($F$12,$A18,1),AH18+1)),"")</f>
        <v/>
      </c>
      <c r="AJ18" s="33" t="str">
        <f>IFERROR(IF(AI18=$C18,"",IF(AND($B18=AJ$16,COUNTIF($F$16:AJ$16,$B18)&lt;=1),DATE($F$12,$A18,1),AI18+1)),"")</f>
        <v/>
      </c>
      <c r="AK18" s="33" t="str">
        <f>IFERROR(IF(AJ18=$C18,"",IF(AND($B18=AK$16,COUNTIF($F$16:AK$16,$B18)&lt;=1),DATE($F$12,$A18,1),AJ18+1)),"")</f>
        <v/>
      </c>
      <c r="AL18" s="33" t="str">
        <f>IFERROR(IF(AK18=$C18,"",IF(AND($B18=AL$16,COUNTIF($F$16:AL$16,$B18)&lt;=1),DATE($F$12,$A18,1),AK18+1)),"")</f>
        <v/>
      </c>
      <c r="AM18" s="33" t="str">
        <f>IFERROR(IF(AL18=$C18,"",IF(AND($B18=AM$16,COUNTIF($F$16:AM$16,$B18)&lt;=1),DATE($F$12,$A18,1),AL18+1)),"")</f>
        <v/>
      </c>
      <c r="AN18" s="33" t="str">
        <f>IFERROR(IF(AM18=$C18,"",IF(AND($B18=AN$16,COUNTIF($F$16:AN$16,$B18)&lt;=1),DATE($F$12,$A18,1),AM18+1)),"")</f>
        <v/>
      </c>
      <c r="AO18" s="33" t="str">
        <f>IFERROR(IF(AN18=$C18,"",IF(AND($B18=AO$16,COUNTIF($F$16:AO$16,$B18)&lt;=1),DATE($F$12,$A18,1),AN18+1)),"")</f>
        <v/>
      </c>
      <c r="AP18" s="33" t="str">
        <f>IFERROR(IF(AO18=$C18,"",IF(AND($B18=AP$16,COUNTIF($F$16:AP$16,$B18)&lt;=1),DATE($F$12,$A18,1),AO18+1)),"")</f>
        <v/>
      </c>
      <c r="AQ18" s="33" t="str">
        <f>IFERROR(IF(AP18=$C18,"",IF(AND($B18=AQ$16,COUNTIF($F$16:AQ$16,$B18)&lt;=1),DATE($F$12,$A18,1),AP18+1)),"")</f>
        <v/>
      </c>
      <c r="AR18" s="33" t="str">
        <f>IFERROR(IF(AQ18=$C18,"",IF(AND($B18=AR$16,COUNTIF($F$16:AR$16,$B18)&lt;=1),DATE($F$12,$A18,1),AQ18+1)),"")</f>
        <v/>
      </c>
      <c r="AS18" s="33" t="str">
        <f>IFERROR(IF(AR18=$C18,"",IF(AND($B18=AS$16,COUNTIF($F$16:AS$16,$B18)&lt;=1),DATE($F$12,$A18,1),AR18+1)),"")</f>
        <v/>
      </c>
      <c r="AT18" s="33" t="str">
        <f>IFERROR(IF(AS18=$C18,"",IF(AND($B18=AT$16,COUNTIF($F$16:AT$16,$B18)&lt;=1),DATE($F$12,$A18,1),AS18+1)),"")</f>
        <v/>
      </c>
      <c r="AU18" s="33" t="str">
        <f>IFERROR(IF(AT18=$C18,"",IF(AND($B18=AU$16,COUNTIF($F$16:AU$16,$B18)&lt;=1),DATE($F$12,$A18,1),AT18+1)),"")</f>
        <v/>
      </c>
    </row>
    <row r="19" spans="1:47" x14ac:dyDescent="0.25">
      <c r="A19" s="3">
        <v>3</v>
      </c>
      <c r="B19" s="3" t="str">
        <f t="shared" si="0"/>
        <v>seg</v>
      </c>
      <c r="C19" s="6">
        <f t="shared" si="1"/>
        <v>44286</v>
      </c>
      <c r="D19" s="2"/>
      <c r="E19" s="31" t="s">
        <v>4</v>
      </c>
      <c r="F19" s="33" t="str">
        <f>IFERROR(IF(E19=$C19,"",IF(AND($B19=F$16,COUNTIF($F$16:F$16,$B19)&lt;=1),DATE($F$12,$A19,1),E19+1)),"")</f>
        <v/>
      </c>
      <c r="G19" s="33">
        <f>IFERROR(IF(F19=$C19,"",IF(AND($B19=G$16,COUNTIF($F$16:G$16,$B19)&lt;=1),DATE($F$12,$A19,1),F19+1)),"")</f>
        <v>44256</v>
      </c>
      <c r="H19" s="33">
        <f>IFERROR(IF(G19=$C19,"",IF(AND($B19=H$16,COUNTIF($F$16:H$16,$B19)&lt;=1),DATE($F$12,$A19,1),G19+1)),"")</f>
        <v>44257</v>
      </c>
      <c r="I19" s="33">
        <f>IFERROR(IF(H19=$C19,"",IF(AND($B19=I$16,COUNTIF($F$16:I$16,$B19)&lt;=1),DATE($F$12,$A19,1),H19+1)),"")</f>
        <v>44258</v>
      </c>
      <c r="J19" s="33">
        <f>IFERROR(IF(I19=$C19,"",IF(AND($B19=J$16,COUNTIF($F$16:J$16,$B19)&lt;=1),DATE($F$12,$A19,1),I19+1)),"")</f>
        <v>44259</v>
      </c>
      <c r="K19" s="33">
        <f>IFERROR(IF(J19=$C19,"",IF(AND($B19=K$16,COUNTIF($F$16:K$16,$B19)&lt;=1),DATE($F$12,$A19,1),J19+1)),"")</f>
        <v>44260</v>
      </c>
      <c r="L19" s="33">
        <f>IFERROR(IF(K19=$C19,"",IF(AND($B19=L$16,COUNTIF($F$16:L$16,$B19)&lt;=1),DATE($F$12,$A19,1),K19+1)),"")</f>
        <v>44261</v>
      </c>
      <c r="M19" s="33">
        <f>IFERROR(IF(L19=$C19,"",IF(AND($B19=M$16,COUNTIF($F$16:M$16,$B19)&lt;=1),DATE($F$12,$A19,1),L19+1)),"")</f>
        <v>44262</v>
      </c>
      <c r="N19" s="33">
        <f>IFERROR(IF(M19=$C19,"",IF(AND($B19=N$16,COUNTIF($F$16:N$16,$B19)&lt;=1),DATE($F$12,$A19,1),M19+1)),"")</f>
        <v>44263</v>
      </c>
      <c r="O19" s="33">
        <f>IFERROR(IF(N19=$C19,"",IF(AND($B19=O$16,COUNTIF($F$16:O$16,$B19)&lt;=1),DATE($F$12,$A19,1),N19+1)),"")</f>
        <v>44264</v>
      </c>
      <c r="P19" s="33">
        <f>IFERROR(IF(O19=$C19,"",IF(AND($B19=P$16,COUNTIF($F$16:P$16,$B19)&lt;=1),DATE($F$12,$A19,1),O19+1)),"")</f>
        <v>44265</v>
      </c>
      <c r="Q19" s="33">
        <f>IFERROR(IF(P19=$C19,"",IF(AND($B19=Q$16,COUNTIF($F$16:Q$16,$B19)&lt;=1),DATE($F$12,$A19,1),P19+1)),"")</f>
        <v>44266</v>
      </c>
      <c r="R19" s="33">
        <f>IFERROR(IF(Q19=$C19,"",IF(AND($B19=R$16,COUNTIF($F$16:R$16,$B19)&lt;=1),DATE($F$12,$A19,1),Q19+1)),"")</f>
        <v>44267</v>
      </c>
      <c r="S19" s="33">
        <f>IFERROR(IF(R19=$C19,"",IF(AND($B19=S$16,COUNTIF($F$16:S$16,$B19)&lt;=1),DATE($F$12,$A19,1),R19+1)),"")</f>
        <v>44268</v>
      </c>
      <c r="T19" s="33">
        <f>IFERROR(IF(S19=$C19,"",IF(AND($B19=T$16,COUNTIF($F$16:T$16,$B19)&lt;=1),DATE($F$12,$A19,1),S19+1)),"")</f>
        <v>44269</v>
      </c>
      <c r="U19" s="33">
        <f>IFERROR(IF(T19=$C19,"",IF(AND($B19=U$16,COUNTIF($F$16:U$16,$B19)&lt;=1),DATE($F$12,$A19,1),T19+1)),"")</f>
        <v>44270</v>
      </c>
      <c r="V19" s="33">
        <f>IFERROR(IF(U19=$C19,"",IF(AND($B19=V$16,COUNTIF($F$16:V$16,$B19)&lt;=1),DATE($F$12,$A19,1),U19+1)),"")</f>
        <v>44271</v>
      </c>
      <c r="W19" s="33">
        <f>IFERROR(IF(V19=$C19,"",IF(AND($B19=W$16,COUNTIF($F$16:W$16,$B19)&lt;=1),DATE($F$12,$A19,1),V19+1)),"")</f>
        <v>44272</v>
      </c>
      <c r="X19" s="33">
        <f>IFERROR(IF(W19=$C19,"",IF(AND($B19=X$16,COUNTIF($F$16:X$16,$B19)&lt;=1),DATE($F$12,$A19,1),W19+1)),"")</f>
        <v>44273</v>
      </c>
      <c r="Y19" s="33">
        <f>IFERROR(IF(X19=$C19,"",IF(AND($B19=Y$16,COUNTIF($F$16:Y$16,$B19)&lt;=1),DATE($F$12,$A19,1),X19+1)),"")</f>
        <v>44274</v>
      </c>
      <c r="Z19" s="33">
        <f>IFERROR(IF(Y19=$C19,"",IF(AND($B19=Z$16,COUNTIF($F$16:Z$16,$B19)&lt;=1),DATE($F$12,$A19,1),Y19+1)),"")</f>
        <v>44275</v>
      </c>
      <c r="AA19" s="33">
        <f>IFERROR(IF(Z19=$C19,"",IF(AND($B19=AA$16,COUNTIF($F$16:AA$16,$B19)&lt;=1),DATE($F$12,$A19,1),Z19+1)),"")</f>
        <v>44276</v>
      </c>
      <c r="AB19" s="33">
        <f>IFERROR(IF(AA19=$C19,"",IF(AND($B19=AB$16,COUNTIF($F$16:AB$16,$B19)&lt;=1),DATE($F$12,$A19,1),AA19+1)),"")</f>
        <v>44277</v>
      </c>
      <c r="AC19" s="33">
        <f>IFERROR(IF(AB19=$C19,"",IF(AND($B19=AC$16,COUNTIF($F$16:AC$16,$B19)&lt;=1),DATE($F$12,$A19,1),AB19+1)),"")</f>
        <v>44278</v>
      </c>
      <c r="AD19" s="33">
        <f>IFERROR(IF(AC19=$C19,"",IF(AND($B19=AD$16,COUNTIF($F$16:AD$16,$B19)&lt;=1),DATE($F$12,$A19,1),AC19+1)),"")</f>
        <v>44279</v>
      </c>
      <c r="AE19" s="33">
        <f>IFERROR(IF(AD19=$C19,"",IF(AND($B19=AE$16,COUNTIF($F$16:AE$16,$B19)&lt;=1),DATE($F$12,$A19,1),AD19+1)),"")</f>
        <v>44280</v>
      </c>
      <c r="AF19" s="33">
        <f>IFERROR(IF(AE19=$C19,"",IF(AND($B19=AF$16,COUNTIF($F$16:AF$16,$B19)&lt;=1),DATE($F$12,$A19,1),AE19+1)),"")</f>
        <v>44281</v>
      </c>
      <c r="AG19" s="33">
        <f>IFERROR(IF(AF19=$C19,"",IF(AND($B19=AG$16,COUNTIF($F$16:AG$16,$B19)&lt;=1),DATE($F$12,$A19,1),AF19+1)),"")</f>
        <v>44282</v>
      </c>
      <c r="AH19" s="33">
        <f>IFERROR(IF(AG19=$C19,"",IF(AND($B19=AH$16,COUNTIF($F$16:AH$16,$B19)&lt;=1),DATE($F$12,$A19,1),AG19+1)),"")</f>
        <v>44283</v>
      </c>
      <c r="AI19" s="33">
        <f>IFERROR(IF(AH19=$C19,"",IF(AND($B19=AI$16,COUNTIF($F$16:AI$16,$B19)&lt;=1),DATE($F$12,$A19,1),AH19+1)),"")</f>
        <v>44284</v>
      </c>
      <c r="AJ19" s="33">
        <f>IFERROR(IF(AI19=$C19,"",IF(AND($B19=AJ$16,COUNTIF($F$16:AJ$16,$B19)&lt;=1),DATE($F$12,$A19,1),AI19+1)),"")</f>
        <v>44285</v>
      </c>
      <c r="AK19" s="33">
        <f>IFERROR(IF(AJ19=$C19,"",IF(AND($B19=AK$16,COUNTIF($F$16:AK$16,$B19)&lt;=1),DATE($F$12,$A19,1),AJ19+1)),"")</f>
        <v>44286</v>
      </c>
      <c r="AL19" s="33" t="str">
        <f>IFERROR(IF(AK19=$C19,"",IF(AND($B19=AL$16,COUNTIF($F$16:AL$16,$B19)&lt;=1),DATE($F$12,$A19,1),AK19+1)),"")</f>
        <v/>
      </c>
      <c r="AM19" s="33" t="str">
        <f>IFERROR(IF(AL19=$C19,"",IF(AND($B19=AM$16,COUNTIF($F$16:AM$16,$B19)&lt;=1),DATE($F$12,$A19,1),AL19+1)),"")</f>
        <v/>
      </c>
      <c r="AN19" s="33" t="str">
        <f>IFERROR(IF(AM19=$C19,"",IF(AND($B19=AN$16,COUNTIF($F$16:AN$16,$B19)&lt;=1),DATE($F$12,$A19,1),AM19+1)),"")</f>
        <v/>
      </c>
      <c r="AO19" s="33" t="str">
        <f>IFERROR(IF(AN19=$C19,"",IF(AND($B19=AO$16,COUNTIF($F$16:AO$16,$B19)&lt;=1),DATE($F$12,$A19,1),AN19+1)),"")</f>
        <v/>
      </c>
      <c r="AP19" s="33" t="str">
        <f>IFERROR(IF(AO19=$C19,"",IF(AND($B19=AP$16,COUNTIF($F$16:AP$16,$B19)&lt;=1),DATE($F$12,$A19,1),AO19+1)),"")</f>
        <v/>
      </c>
      <c r="AQ19" s="33" t="str">
        <f>IFERROR(IF(AP19=$C19,"",IF(AND($B19=AQ$16,COUNTIF($F$16:AQ$16,$B19)&lt;=1),DATE($F$12,$A19,1),AP19+1)),"")</f>
        <v/>
      </c>
      <c r="AR19" s="33" t="str">
        <f>IFERROR(IF(AQ19=$C19,"",IF(AND($B19=AR$16,COUNTIF($F$16:AR$16,$B19)&lt;=1),DATE($F$12,$A19,1),AQ19+1)),"")</f>
        <v/>
      </c>
      <c r="AS19" s="33" t="str">
        <f>IFERROR(IF(AR19=$C19,"",IF(AND($B19=AS$16,COUNTIF($F$16:AS$16,$B19)&lt;=1),DATE($F$12,$A19,1),AR19+1)),"")</f>
        <v/>
      </c>
      <c r="AT19" s="33" t="str">
        <f>IFERROR(IF(AS19=$C19,"",IF(AND($B19=AT$16,COUNTIF($F$16:AT$16,$B19)&lt;=1),DATE($F$12,$A19,1),AS19+1)),"")</f>
        <v/>
      </c>
      <c r="AU19" s="33" t="str">
        <f>IFERROR(IF(AT19=$C19,"",IF(AND($B19=AU$16,COUNTIF($F$16:AU$16,$B19)&lt;=1),DATE($F$12,$A19,1),AT19+1)),"")</f>
        <v/>
      </c>
    </row>
    <row r="20" spans="1:47" x14ac:dyDescent="0.25">
      <c r="A20" s="3">
        <v>4</v>
      </c>
      <c r="B20" s="3" t="str">
        <f t="shared" si="0"/>
        <v>qui</v>
      </c>
      <c r="C20" s="6">
        <f t="shared" si="1"/>
        <v>44316</v>
      </c>
      <c r="D20" s="2"/>
      <c r="E20" s="31" t="s">
        <v>5</v>
      </c>
      <c r="F20" s="33" t="str">
        <f>IFERROR(IF(E20=$C20,"",IF(AND($B20=F$16,COUNTIF($F$16:F$16,$B20)&lt;=1),DATE($F$12,$A20,1),E20+1)),"")</f>
        <v/>
      </c>
      <c r="G20" s="33" t="str">
        <f>IFERROR(IF(F20=$C20,"",IF(AND($B20=G$16,COUNTIF($F$16:G$16,$B20)&lt;=1),DATE($F$12,$A20,1),F20+1)),"")</f>
        <v/>
      </c>
      <c r="H20" s="33" t="str">
        <f>IFERROR(IF(G20=$C20,"",IF(AND($B20=H$16,COUNTIF($F$16:H$16,$B20)&lt;=1),DATE($F$12,$A20,1),G20+1)),"")</f>
        <v/>
      </c>
      <c r="I20" s="33" t="str">
        <f>IFERROR(IF(H20=$C20,"",IF(AND($B20=I$16,COUNTIF($F$16:I$16,$B20)&lt;=1),DATE($F$12,$A20,1),H20+1)),"")</f>
        <v/>
      </c>
      <c r="J20" s="33">
        <f>IFERROR(IF(I20=$C20,"",IF(AND($B20=J$16,COUNTIF($F$16:J$16,$B20)&lt;=1),DATE($F$12,$A20,1),I20+1)),"")</f>
        <v>44287</v>
      </c>
      <c r="K20" s="33">
        <f>IFERROR(IF(J20=$C20,"",IF(AND($B20=K$16,COUNTIF($F$16:K$16,$B20)&lt;=1),DATE($F$12,$A20,1),J20+1)),"")</f>
        <v>44288</v>
      </c>
      <c r="L20" s="33">
        <f>IFERROR(IF(K20=$C20,"",IF(AND($B20=L$16,COUNTIF($F$16:L$16,$B20)&lt;=1),DATE($F$12,$A20,1),K20+1)),"")</f>
        <v>44289</v>
      </c>
      <c r="M20" s="33">
        <f>IFERROR(IF(L20=$C20,"",IF(AND($B20=M$16,COUNTIF($F$16:M$16,$B20)&lt;=1),DATE($F$12,$A20,1),L20+1)),"")</f>
        <v>44290</v>
      </c>
      <c r="N20" s="33">
        <f>IFERROR(IF(M20=$C20,"",IF(AND($B20=N$16,COUNTIF($F$16:N$16,$B20)&lt;=1),DATE($F$12,$A20,1),M20+1)),"")</f>
        <v>44291</v>
      </c>
      <c r="O20" s="33">
        <f>IFERROR(IF(N20=$C20,"",IF(AND($B20=O$16,COUNTIF($F$16:O$16,$B20)&lt;=1),DATE($F$12,$A20,1),N20+1)),"")</f>
        <v>44292</v>
      </c>
      <c r="P20" s="33">
        <f>IFERROR(IF(O20=$C20,"",IF(AND($B20=P$16,COUNTIF($F$16:P$16,$B20)&lt;=1),DATE($F$12,$A20,1),O20+1)),"")</f>
        <v>44293</v>
      </c>
      <c r="Q20" s="33">
        <f>IFERROR(IF(P20=$C20,"",IF(AND($B20=Q$16,COUNTIF($F$16:Q$16,$B20)&lt;=1),DATE($F$12,$A20,1),P20+1)),"")</f>
        <v>44294</v>
      </c>
      <c r="R20" s="33">
        <f>IFERROR(IF(Q20=$C20,"",IF(AND($B20=R$16,COUNTIF($F$16:R$16,$B20)&lt;=1),DATE($F$12,$A20,1),Q20+1)),"")</f>
        <v>44295</v>
      </c>
      <c r="S20" s="33">
        <f>IFERROR(IF(R20=$C20,"",IF(AND($B20=S$16,COUNTIF($F$16:S$16,$B20)&lt;=1),DATE($F$12,$A20,1),R20+1)),"")</f>
        <v>44296</v>
      </c>
      <c r="T20" s="33">
        <f>IFERROR(IF(S20=$C20,"",IF(AND($B20=T$16,COUNTIF($F$16:T$16,$B20)&lt;=1),DATE($F$12,$A20,1),S20+1)),"")</f>
        <v>44297</v>
      </c>
      <c r="U20" s="33">
        <f>IFERROR(IF(T20=$C20,"",IF(AND($B20=U$16,COUNTIF($F$16:U$16,$B20)&lt;=1),DATE($F$12,$A20,1),T20+1)),"")</f>
        <v>44298</v>
      </c>
      <c r="V20" s="33">
        <f>IFERROR(IF(U20=$C20,"",IF(AND($B20=V$16,COUNTIF($F$16:V$16,$B20)&lt;=1),DATE($F$12,$A20,1),U20+1)),"")</f>
        <v>44299</v>
      </c>
      <c r="W20" s="33">
        <f>IFERROR(IF(V20=$C20,"",IF(AND($B20=W$16,COUNTIF($F$16:W$16,$B20)&lt;=1),DATE($F$12,$A20,1),V20+1)),"")</f>
        <v>44300</v>
      </c>
      <c r="X20" s="33">
        <f>IFERROR(IF(W20=$C20,"",IF(AND($B20=X$16,COUNTIF($F$16:X$16,$B20)&lt;=1),DATE($F$12,$A20,1),W20+1)),"")</f>
        <v>44301</v>
      </c>
      <c r="Y20" s="33">
        <f>IFERROR(IF(X20=$C20,"",IF(AND($B20=Y$16,COUNTIF($F$16:Y$16,$B20)&lt;=1),DATE($F$12,$A20,1),X20+1)),"")</f>
        <v>44302</v>
      </c>
      <c r="Z20" s="33">
        <f>IFERROR(IF(Y20=$C20,"",IF(AND($B20=Z$16,COUNTIF($F$16:Z$16,$B20)&lt;=1),DATE($F$12,$A20,1),Y20+1)),"")</f>
        <v>44303</v>
      </c>
      <c r="AA20" s="33">
        <f>IFERROR(IF(Z20=$C20,"",IF(AND($B20=AA$16,COUNTIF($F$16:AA$16,$B20)&lt;=1),DATE($F$12,$A20,1),Z20+1)),"")</f>
        <v>44304</v>
      </c>
      <c r="AB20" s="33">
        <f>IFERROR(IF(AA20=$C20,"",IF(AND($B20=AB$16,COUNTIF($F$16:AB$16,$B20)&lt;=1),DATE($F$12,$A20,1),AA20+1)),"")</f>
        <v>44305</v>
      </c>
      <c r="AC20" s="33">
        <f>IFERROR(IF(AB20=$C20,"",IF(AND($B20=AC$16,COUNTIF($F$16:AC$16,$B20)&lt;=1),DATE($F$12,$A20,1),AB20+1)),"")</f>
        <v>44306</v>
      </c>
      <c r="AD20" s="33">
        <f>IFERROR(IF(AC20=$C20,"",IF(AND($B20=AD$16,COUNTIF($F$16:AD$16,$B20)&lt;=1),DATE($F$12,$A20,1),AC20+1)),"")</f>
        <v>44307</v>
      </c>
      <c r="AE20" s="33">
        <f>IFERROR(IF(AD20=$C20,"",IF(AND($B20=AE$16,COUNTIF($F$16:AE$16,$B20)&lt;=1),DATE($F$12,$A20,1),AD20+1)),"")</f>
        <v>44308</v>
      </c>
      <c r="AF20" s="33">
        <f>IFERROR(IF(AE20=$C20,"",IF(AND($B20=AF$16,COUNTIF($F$16:AF$16,$B20)&lt;=1),DATE($F$12,$A20,1),AE20+1)),"")</f>
        <v>44309</v>
      </c>
      <c r="AG20" s="33">
        <f>IFERROR(IF(AF20=$C20,"",IF(AND($B20=AG$16,COUNTIF($F$16:AG$16,$B20)&lt;=1),DATE($F$12,$A20,1),AF20+1)),"")</f>
        <v>44310</v>
      </c>
      <c r="AH20" s="33">
        <f>IFERROR(IF(AG20=$C20,"",IF(AND($B20=AH$16,COUNTIF($F$16:AH$16,$B20)&lt;=1),DATE($F$12,$A20,1),AG20+1)),"")</f>
        <v>44311</v>
      </c>
      <c r="AI20" s="33">
        <f>IFERROR(IF(AH20=$C20,"",IF(AND($B20=AI$16,COUNTIF($F$16:AI$16,$B20)&lt;=1),DATE($F$12,$A20,1),AH20+1)),"")</f>
        <v>44312</v>
      </c>
      <c r="AJ20" s="33">
        <f>IFERROR(IF(AI20=$C20,"",IF(AND($B20=AJ$16,COUNTIF($F$16:AJ$16,$B20)&lt;=1),DATE($F$12,$A20,1),AI20+1)),"")</f>
        <v>44313</v>
      </c>
      <c r="AK20" s="33">
        <f>IFERROR(IF(AJ20=$C20,"",IF(AND($B20=AK$16,COUNTIF($F$16:AK$16,$B20)&lt;=1),DATE($F$12,$A20,1),AJ20+1)),"")</f>
        <v>44314</v>
      </c>
      <c r="AL20" s="33">
        <f>IFERROR(IF(AK20=$C20,"",IF(AND($B20=AL$16,COUNTIF($F$16:AL$16,$B20)&lt;=1),DATE($F$12,$A20,1),AK20+1)),"")</f>
        <v>44315</v>
      </c>
      <c r="AM20" s="33">
        <f>IFERROR(IF(AL20=$C20,"",IF(AND($B20=AM$16,COUNTIF($F$16:AM$16,$B20)&lt;=1),DATE($F$12,$A20,1),AL20+1)),"")</f>
        <v>44316</v>
      </c>
      <c r="AN20" s="33" t="str">
        <f>IFERROR(IF(AM20=$C20,"",IF(AND($B20=AN$16,COUNTIF($F$16:AN$16,$B20)&lt;=1),DATE($F$12,$A20,1),AM20+1)),"")</f>
        <v/>
      </c>
      <c r="AO20" s="33" t="str">
        <f>IFERROR(IF(AN20=$C20,"",IF(AND($B20=AO$16,COUNTIF($F$16:AO$16,$B20)&lt;=1),DATE($F$12,$A20,1),AN20+1)),"")</f>
        <v/>
      </c>
      <c r="AP20" s="33" t="str">
        <f>IFERROR(IF(AO20=$C20,"",IF(AND($B20=AP$16,COUNTIF($F$16:AP$16,$B20)&lt;=1),DATE($F$12,$A20,1),AO20+1)),"")</f>
        <v/>
      </c>
      <c r="AQ20" s="33" t="str">
        <f>IFERROR(IF(AP20=$C20,"",IF(AND($B20=AQ$16,COUNTIF($F$16:AQ$16,$B20)&lt;=1),DATE($F$12,$A20,1),AP20+1)),"")</f>
        <v/>
      </c>
      <c r="AR20" s="33" t="str">
        <f>IFERROR(IF(AQ20=$C20,"",IF(AND($B20=AR$16,COUNTIF($F$16:AR$16,$B20)&lt;=1),DATE($F$12,$A20,1),AQ20+1)),"")</f>
        <v/>
      </c>
      <c r="AS20" s="33" t="str">
        <f>IFERROR(IF(AR20=$C20,"",IF(AND($B20=AS$16,COUNTIF($F$16:AS$16,$B20)&lt;=1),DATE($F$12,$A20,1),AR20+1)),"")</f>
        <v/>
      </c>
      <c r="AT20" s="33" t="str">
        <f>IFERROR(IF(AS20=$C20,"",IF(AND($B20=AT$16,COUNTIF($F$16:AT$16,$B20)&lt;=1),DATE($F$12,$A20,1),AS20+1)),"")</f>
        <v/>
      </c>
      <c r="AU20" s="33" t="str">
        <f>IFERROR(IF(AT20=$C20,"",IF(AND($B20=AU$16,COUNTIF($F$16:AU$16,$B20)&lt;=1),DATE($F$12,$A20,1),AT20+1)),"")</f>
        <v/>
      </c>
    </row>
    <row r="21" spans="1:47" x14ac:dyDescent="0.25">
      <c r="A21" s="3">
        <v>5</v>
      </c>
      <c r="B21" s="3" t="str">
        <f t="shared" si="0"/>
        <v>sáb</v>
      </c>
      <c r="C21" s="6">
        <f t="shared" si="1"/>
        <v>44347</v>
      </c>
      <c r="D21" s="2"/>
      <c r="E21" s="31" t="s">
        <v>6</v>
      </c>
      <c r="F21" s="33" t="str">
        <f>IFERROR(IF(E21=$C21,"",IF(AND($B21=F$16,COUNTIF($F$16:F$16,$B21)&lt;=1),DATE($F$12,$A21,1),E21+1)),"")</f>
        <v/>
      </c>
      <c r="G21" s="33" t="str">
        <f>IFERROR(IF(F21=$C21,"",IF(AND($B21=G$16,COUNTIF($F$16:G$16,$B21)&lt;=1),DATE($F$12,$A21,1),F21+1)),"")</f>
        <v/>
      </c>
      <c r="H21" s="33" t="str">
        <f>IFERROR(IF(G21=$C21,"",IF(AND($B21=H$16,COUNTIF($F$16:H$16,$B21)&lt;=1),DATE($F$12,$A21,1),G21+1)),"")</f>
        <v/>
      </c>
      <c r="I21" s="33" t="str">
        <f>IFERROR(IF(H21=$C21,"",IF(AND($B21=I$16,COUNTIF($F$16:I$16,$B21)&lt;=1),DATE($F$12,$A21,1),H21+1)),"")</f>
        <v/>
      </c>
      <c r="J21" s="33" t="str">
        <f>IFERROR(IF(I21=$C21,"",IF(AND($B21=J$16,COUNTIF($F$16:J$16,$B21)&lt;=1),DATE($F$12,$A21,1),I21+1)),"")</f>
        <v/>
      </c>
      <c r="K21" s="33" t="str">
        <f>IFERROR(IF(J21=$C21,"",IF(AND($B21=K$16,COUNTIF($F$16:K$16,$B21)&lt;=1),DATE($F$12,$A21,1),J21+1)),"")</f>
        <v/>
      </c>
      <c r="L21" s="33">
        <f>IFERROR(IF(K21=$C21,"",IF(AND($B21=L$16,COUNTIF($F$16:L$16,$B21)&lt;=1),DATE($F$12,$A21,1),K21+1)),"")</f>
        <v>44317</v>
      </c>
      <c r="M21" s="33">
        <f>IFERROR(IF(L21=$C21,"",IF(AND($B21=M$16,COUNTIF($F$16:M$16,$B21)&lt;=1),DATE($F$12,$A21,1),L21+1)),"")</f>
        <v>44318</v>
      </c>
      <c r="N21" s="33">
        <f>IFERROR(IF(M21=$C21,"",IF(AND($B21=N$16,COUNTIF($F$16:N$16,$B21)&lt;=1),DATE($F$12,$A21,1),M21+1)),"")</f>
        <v>44319</v>
      </c>
      <c r="O21" s="33">
        <f>IFERROR(IF(N21=$C21,"",IF(AND($B21=O$16,COUNTIF($F$16:O$16,$B21)&lt;=1),DATE($F$12,$A21,1),N21+1)),"")</f>
        <v>44320</v>
      </c>
      <c r="P21" s="33">
        <f>IFERROR(IF(O21=$C21,"",IF(AND($B21=P$16,COUNTIF($F$16:P$16,$B21)&lt;=1),DATE($F$12,$A21,1),O21+1)),"")</f>
        <v>44321</v>
      </c>
      <c r="Q21" s="33">
        <f>IFERROR(IF(P21=$C21,"",IF(AND($B21=Q$16,COUNTIF($F$16:Q$16,$B21)&lt;=1),DATE($F$12,$A21,1),P21+1)),"")</f>
        <v>44322</v>
      </c>
      <c r="R21" s="33">
        <f>IFERROR(IF(Q21=$C21,"",IF(AND($B21=R$16,COUNTIF($F$16:R$16,$B21)&lt;=1),DATE($F$12,$A21,1),Q21+1)),"")</f>
        <v>44323</v>
      </c>
      <c r="S21" s="33">
        <f>IFERROR(IF(R21=$C21,"",IF(AND($B21=S$16,COUNTIF($F$16:S$16,$B21)&lt;=1),DATE($F$12,$A21,1),R21+1)),"")</f>
        <v>44324</v>
      </c>
      <c r="T21" s="33">
        <f>IFERROR(IF(S21=$C21,"",IF(AND($B21=T$16,COUNTIF($F$16:T$16,$B21)&lt;=1),DATE($F$12,$A21,1),S21+1)),"")</f>
        <v>44325</v>
      </c>
      <c r="U21" s="33">
        <f>IFERROR(IF(T21=$C21,"",IF(AND($B21=U$16,COUNTIF($F$16:U$16,$B21)&lt;=1),DATE($F$12,$A21,1),T21+1)),"")</f>
        <v>44326</v>
      </c>
      <c r="V21" s="33">
        <f>IFERROR(IF(U21=$C21,"",IF(AND($B21=V$16,COUNTIF($F$16:V$16,$B21)&lt;=1),DATE($F$12,$A21,1),U21+1)),"")</f>
        <v>44327</v>
      </c>
      <c r="W21" s="33">
        <f>IFERROR(IF(V21=$C21,"",IF(AND($B21=W$16,COUNTIF($F$16:W$16,$B21)&lt;=1),DATE($F$12,$A21,1),V21+1)),"")</f>
        <v>44328</v>
      </c>
      <c r="X21" s="33">
        <f>IFERROR(IF(W21=$C21,"",IF(AND($B21=X$16,COUNTIF($F$16:X$16,$B21)&lt;=1),DATE($F$12,$A21,1),W21+1)),"")</f>
        <v>44329</v>
      </c>
      <c r="Y21" s="33">
        <f>IFERROR(IF(X21=$C21,"",IF(AND($B21=Y$16,COUNTIF($F$16:Y$16,$B21)&lt;=1),DATE($F$12,$A21,1),X21+1)),"")</f>
        <v>44330</v>
      </c>
      <c r="Z21" s="33">
        <f>IFERROR(IF(Y21=$C21,"",IF(AND($B21=Z$16,COUNTIF($F$16:Z$16,$B21)&lt;=1),DATE($F$12,$A21,1),Y21+1)),"")</f>
        <v>44331</v>
      </c>
      <c r="AA21" s="33">
        <f>IFERROR(IF(Z21=$C21,"",IF(AND($B21=AA$16,COUNTIF($F$16:AA$16,$B21)&lt;=1),DATE($F$12,$A21,1),Z21+1)),"")</f>
        <v>44332</v>
      </c>
      <c r="AB21" s="33">
        <f>IFERROR(IF(AA21=$C21,"",IF(AND($B21=AB$16,COUNTIF($F$16:AB$16,$B21)&lt;=1),DATE($F$12,$A21,1),AA21+1)),"")</f>
        <v>44333</v>
      </c>
      <c r="AC21" s="33">
        <f>IFERROR(IF(AB21=$C21,"",IF(AND($B21=AC$16,COUNTIF($F$16:AC$16,$B21)&lt;=1),DATE($F$12,$A21,1),AB21+1)),"")</f>
        <v>44334</v>
      </c>
      <c r="AD21" s="33">
        <f>IFERROR(IF(AC21=$C21,"",IF(AND($B21=AD$16,COUNTIF($F$16:AD$16,$B21)&lt;=1),DATE($F$12,$A21,1),AC21+1)),"")</f>
        <v>44335</v>
      </c>
      <c r="AE21" s="33">
        <f>IFERROR(IF(AD21=$C21,"",IF(AND($B21=AE$16,COUNTIF($F$16:AE$16,$B21)&lt;=1),DATE($F$12,$A21,1),AD21+1)),"")</f>
        <v>44336</v>
      </c>
      <c r="AF21" s="33">
        <f>IFERROR(IF(AE21=$C21,"",IF(AND($B21=AF$16,COUNTIF($F$16:AF$16,$B21)&lt;=1),DATE($F$12,$A21,1),AE21+1)),"")</f>
        <v>44337</v>
      </c>
      <c r="AG21" s="33">
        <f>IFERROR(IF(AF21=$C21,"",IF(AND($B21=AG$16,COUNTIF($F$16:AG$16,$B21)&lt;=1),DATE($F$12,$A21,1),AF21+1)),"")</f>
        <v>44338</v>
      </c>
      <c r="AH21" s="33">
        <f>IFERROR(IF(AG21=$C21,"",IF(AND($B21=AH$16,COUNTIF($F$16:AH$16,$B21)&lt;=1),DATE($F$12,$A21,1),AG21+1)),"")</f>
        <v>44339</v>
      </c>
      <c r="AI21" s="33">
        <f>IFERROR(IF(AH21=$C21,"",IF(AND($B21=AI$16,COUNTIF($F$16:AI$16,$B21)&lt;=1),DATE($F$12,$A21,1),AH21+1)),"")</f>
        <v>44340</v>
      </c>
      <c r="AJ21" s="33">
        <f>IFERROR(IF(AI21=$C21,"",IF(AND($B21=AJ$16,COUNTIF($F$16:AJ$16,$B21)&lt;=1),DATE($F$12,$A21,1),AI21+1)),"")</f>
        <v>44341</v>
      </c>
      <c r="AK21" s="33">
        <f>IFERROR(IF(AJ21=$C21,"",IF(AND($B21=AK$16,COUNTIF($F$16:AK$16,$B21)&lt;=1),DATE($F$12,$A21,1),AJ21+1)),"")</f>
        <v>44342</v>
      </c>
      <c r="AL21" s="33">
        <f>IFERROR(IF(AK21=$C21,"",IF(AND($B21=AL$16,COUNTIF($F$16:AL$16,$B21)&lt;=1),DATE($F$12,$A21,1),AK21+1)),"")</f>
        <v>44343</v>
      </c>
      <c r="AM21" s="33">
        <f>IFERROR(IF(AL21=$C21,"",IF(AND($B21=AM$16,COUNTIF($F$16:AM$16,$B21)&lt;=1),DATE($F$12,$A21,1),AL21+1)),"")</f>
        <v>44344</v>
      </c>
      <c r="AN21" s="33">
        <f>IFERROR(IF(AM21=$C21,"",IF(AND($B21=AN$16,COUNTIF($F$16:AN$16,$B21)&lt;=1),DATE($F$12,$A21,1),AM21+1)),"")</f>
        <v>44345</v>
      </c>
      <c r="AO21" s="33">
        <f>IFERROR(IF(AN21=$C21,"",IF(AND($B21=AO$16,COUNTIF($F$16:AO$16,$B21)&lt;=1),DATE($F$12,$A21,1),AN21+1)),"")</f>
        <v>44346</v>
      </c>
      <c r="AP21" s="33">
        <f>IFERROR(IF(AO21=$C21,"",IF(AND($B21=AP$16,COUNTIF($F$16:AP$16,$B21)&lt;=1),DATE($F$12,$A21,1),AO21+1)),"")</f>
        <v>44347</v>
      </c>
      <c r="AQ21" s="33" t="str">
        <f>IFERROR(IF(AP21=$C21,"",IF(AND($B21=AQ$16,COUNTIF($F$16:AQ$16,$B21)&lt;=1),DATE($F$12,$A21,1),AP21+1)),"")</f>
        <v/>
      </c>
      <c r="AR21" s="33" t="str">
        <f>IFERROR(IF(AQ21=$C21,"",IF(AND($B21=AR$16,COUNTIF($F$16:AR$16,$B21)&lt;=1),DATE($F$12,$A21,1),AQ21+1)),"")</f>
        <v/>
      </c>
      <c r="AS21" s="33" t="str">
        <f>IFERROR(IF(AR21=$C21,"",IF(AND($B21=AS$16,COUNTIF($F$16:AS$16,$B21)&lt;=1),DATE($F$12,$A21,1),AR21+1)),"")</f>
        <v/>
      </c>
      <c r="AT21" s="33" t="str">
        <f>IFERROR(IF(AS21=$C21,"",IF(AND($B21=AT$16,COUNTIF($F$16:AT$16,$B21)&lt;=1),DATE($F$12,$A21,1),AS21+1)),"")</f>
        <v/>
      </c>
      <c r="AU21" s="33" t="str">
        <f>IFERROR(IF(AT21=$C21,"",IF(AND($B21=AU$16,COUNTIF($F$16:AU$16,$B21)&lt;=1),DATE($F$12,$A21,1),AT21+1)),"")</f>
        <v/>
      </c>
    </row>
    <row r="22" spans="1:47" x14ac:dyDescent="0.25">
      <c r="A22" s="3">
        <v>6</v>
      </c>
      <c r="B22" s="3" t="str">
        <f t="shared" si="0"/>
        <v>ter</v>
      </c>
      <c r="C22" s="6">
        <f t="shared" si="1"/>
        <v>44377</v>
      </c>
      <c r="D22" s="2"/>
      <c r="E22" s="31" t="s">
        <v>7</v>
      </c>
      <c r="F22" s="33" t="str">
        <f>IFERROR(IF(E22=$C22,"",IF(AND($B22=F$16,COUNTIF($F$16:F$16,$B22)&lt;=1),DATE($F$12,$A22,1),E22+1)),"")</f>
        <v/>
      </c>
      <c r="G22" s="33" t="str">
        <f>IFERROR(IF(F22=$C22,"",IF(AND($B22=G$16,COUNTIF($F$16:G$16,$B22)&lt;=1),DATE($F$12,$A22,1),F22+1)),"")</f>
        <v/>
      </c>
      <c r="H22" s="33">
        <f>IFERROR(IF(G22=$C22,"",IF(AND($B22=H$16,COUNTIF($F$16:H$16,$B22)&lt;=1),DATE($F$12,$A22,1),G22+1)),"")</f>
        <v>44348</v>
      </c>
      <c r="I22" s="33">
        <f>IFERROR(IF(H22=$C22,"",IF(AND($B22=I$16,COUNTIF($F$16:I$16,$B22)&lt;=1),DATE($F$12,$A22,1),H22+1)),"")</f>
        <v>44349</v>
      </c>
      <c r="J22" s="33">
        <f>IFERROR(IF(I22=$C22,"",IF(AND($B22=J$16,COUNTIF($F$16:J$16,$B22)&lt;=1),DATE($F$12,$A22,1),I22+1)),"")</f>
        <v>44350</v>
      </c>
      <c r="K22" s="33">
        <f>IFERROR(IF(J22=$C22,"",IF(AND($B22=K$16,COUNTIF($F$16:K$16,$B22)&lt;=1),DATE($F$12,$A22,1),J22+1)),"")</f>
        <v>44351</v>
      </c>
      <c r="L22" s="33">
        <f>IFERROR(IF(K22=$C22,"",IF(AND($B22=L$16,COUNTIF($F$16:L$16,$B22)&lt;=1),DATE($F$12,$A22,1),K22+1)),"")</f>
        <v>44352</v>
      </c>
      <c r="M22" s="33">
        <f>IFERROR(IF(L22=$C22,"",IF(AND($B22=M$16,COUNTIF($F$16:M$16,$B22)&lt;=1),DATE($F$12,$A22,1),L22+1)),"")</f>
        <v>44353</v>
      </c>
      <c r="N22" s="33">
        <f>IFERROR(IF(M22=$C22,"",IF(AND($B22=N$16,COUNTIF($F$16:N$16,$B22)&lt;=1),DATE($F$12,$A22,1),M22+1)),"")</f>
        <v>44354</v>
      </c>
      <c r="O22" s="33">
        <f>IFERROR(IF(N22=$C22,"",IF(AND($B22=O$16,COUNTIF($F$16:O$16,$B22)&lt;=1),DATE($F$12,$A22,1),N22+1)),"")</f>
        <v>44355</v>
      </c>
      <c r="P22" s="33">
        <f>IFERROR(IF(O22=$C22,"",IF(AND($B22=P$16,COUNTIF($F$16:P$16,$B22)&lt;=1),DATE($F$12,$A22,1),O22+1)),"")</f>
        <v>44356</v>
      </c>
      <c r="Q22" s="33">
        <f>IFERROR(IF(P22=$C22,"",IF(AND($B22=Q$16,COUNTIF($F$16:Q$16,$B22)&lt;=1),DATE($F$12,$A22,1),P22+1)),"")</f>
        <v>44357</v>
      </c>
      <c r="R22" s="33">
        <f>IFERROR(IF(Q22=$C22,"",IF(AND($B22=R$16,COUNTIF($F$16:R$16,$B22)&lt;=1),DATE($F$12,$A22,1),Q22+1)),"")</f>
        <v>44358</v>
      </c>
      <c r="S22" s="33">
        <f>IFERROR(IF(R22=$C22,"",IF(AND($B22=S$16,COUNTIF($F$16:S$16,$B22)&lt;=1),DATE($F$12,$A22,1),R22+1)),"")</f>
        <v>44359</v>
      </c>
      <c r="T22" s="33">
        <f>IFERROR(IF(S22=$C22,"",IF(AND($B22=T$16,COUNTIF($F$16:T$16,$B22)&lt;=1),DATE($F$12,$A22,1),S22+1)),"")</f>
        <v>44360</v>
      </c>
      <c r="U22" s="33">
        <f>IFERROR(IF(T22=$C22,"",IF(AND($B22=U$16,COUNTIF($F$16:U$16,$B22)&lt;=1),DATE($F$12,$A22,1),T22+1)),"")</f>
        <v>44361</v>
      </c>
      <c r="V22" s="33">
        <f>IFERROR(IF(U22=$C22,"",IF(AND($B22=V$16,COUNTIF($F$16:V$16,$B22)&lt;=1),DATE($F$12,$A22,1),U22+1)),"")</f>
        <v>44362</v>
      </c>
      <c r="W22" s="33">
        <f>IFERROR(IF(V22=$C22,"",IF(AND($B22=W$16,COUNTIF($F$16:W$16,$B22)&lt;=1),DATE($F$12,$A22,1),V22+1)),"")</f>
        <v>44363</v>
      </c>
      <c r="X22" s="33">
        <f>IFERROR(IF(W22=$C22,"",IF(AND($B22=X$16,COUNTIF($F$16:X$16,$B22)&lt;=1),DATE($F$12,$A22,1),W22+1)),"")</f>
        <v>44364</v>
      </c>
      <c r="Y22" s="33">
        <f>IFERROR(IF(X22=$C22,"",IF(AND($B22=Y$16,COUNTIF($F$16:Y$16,$B22)&lt;=1),DATE($F$12,$A22,1),X22+1)),"")</f>
        <v>44365</v>
      </c>
      <c r="Z22" s="33">
        <f>IFERROR(IF(Y22=$C22,"",IF(AND($B22=Z$16,COUNTIF($F$16:Z$16,$B22)&lt;=1),DATE($F$12,$A22,1),Y22+1)),"")</f>
        <v>44366</v>
      </c>
      <c r="AA22" s="33">
        <f>IFERROR(IF(Z22=$C22,"",IF(AND($B22=AA$16,COUNTIF($F$16:AA$16,$B22)&lt;=1),DATE($F$12,$A22,1),Z22+1)),"")</f>
        <v>44367</v>
      </c>
      <c r="AB22" s="33">
        <f>IFERROR(IF(AA22=$C22,"",IF(AND($B22=AB$16,COUNTIF($F$16:AB$16,$B22)&lt;=1),DATE($F$12,$A22,1),AA22+1)),"")</f>
        <v>44368</v>
      </c>
      <c r="AC22" s="33">
        <f>IFERROR(IF(AB22=$C22,"",IF(AND($B22=AC$16,COUNTIF($F$16:AC$16,$B22)&lt;=1),DATE($F$12,$A22,1),AB22+1)),"")</f>
        <v>44369</v>
      </c>
      <c r="AD22" s="33">
        <f>IFERROR(IF(AC22=$C22,"",IF(AND($B22=AD$16,COUNTIF($F$16:AD$16,$B22)&lt;=1),DATE($F$12,$A22,1),AC22+1)),"")</f>
        <v>44370</v>
      </c>
      <c r="AE22" s="33">
        <f>IFERROR(IF(AD22=$C22,"",IF(AND($B22=AE$16,COUNTIF($F$16:AE$16,$B22)&lt;=1),DATE($F$12,$A22,1),AD22+1)),"")</f>
        <v>44371</v>
      </c>
      <c r="AF22" s="33">
        <f>IFERROR(IF(AE22=$C22,"",IF(AND($B22=AF$16,COUNTIF($F$16:AF$16,$B22)&lt;=1),DATE($F$12,$A22,1),AE22+1)),"")</f>
        <v>44372</v>
      </c>
      <c r="AG22" s="33">
        <f>IFERROR(IF(AF22=$C22,"",IF(AND($B22=AG$16,COUNTIF($F$16:AG$16,$B22)&lt;=1),DATE($F$12,$A22,1),AF22+1)),"")</f>
        <v>44373</v>
      </c>
      <c r="AH22" s="33">
        <f>IFERROR(IF(AG22=$C22,"",IF(AND($B22=AH$16,COUNTIF($F$16:AH$16,$B22)&lt;=1),DATE($F$12,$A22,1),AG22+1)),"")</f>
        <v>44374</v>
      </c>
      <c r="AI22" s="33">
        <f>IFERROR(IF(AH22=$C22,"",IF(AND($B22=AI$16,COUNTIF($F$16:AI$16,$B22)&lt;=1),DATE($F$12,$A22,1),AH22+1)),"")</f>
        <v>44375</v>
      </c>
      <c r="AJ22" s="33">
        <f>IFERROR(IF(AI22=$C22,"",IF(AND($B22=AJ$16,COUNTIF($F$16:AJ$16,$B22)&lt;=1),DATE($F$12,$A22,1),AI22+1)),"")</f>
        <v>44376</v>
      </c>
      <c r="AK22" s="33">
        <f>IFERROR(IF(AJ22=$C22,"",IF(AND($B22=AK$16,COUNTIF($F$16:AK$16,$B22)&lt;=1),DATE($F$12,$A22,1),AJ22+1)),"")</f>
        <v>44377</v>
      </c>
      <c r="AL22" s="33" t="str">
        <f>IFERROR(IF(AK22=$C22,"",IF(AND($B22=AL$16,COUNTIF($F$16:AL$16,$B22)&lt;=1),DATE($F$12,$A22,1),AK22+1)),"")</f>
        <v/>
      </c>
      <c r="AM22" s="33" t="str">
        <f>IFERROR(IF(AL22=$C22,"",IF(AND($B22=AM$16,COUNTIF($F$16:AM$16,$B22)&lt;=1),DATE($F$12,$A22,1),AL22+1)),"")</f>
        <v/>
      </c>
      <c r="AN22" s="33" t="str">
        <f>IFERROR(IF(AM22=$C22,"",IF(AND($B22=AN$16,COUNTIF($F$16:AN$16,$B22)&lt;=1),DATE($F$12,$A22,1),AM22+1)),"")</f>
        <v/>
      </c>
      <c r="AO22" s="33" t="str">
        <f>IFERROR(IF(AN22=$C22,"",IF(AND($B22=AO$16,COUNTIF($F$16:AO$16,$B22)&lt;=1),DATE($F$12,$A22,1),AN22+1)),"")</f>
        <v/>
      </c>
      <c r="AP22" s="33" t="str">
        <f>IFERROR(IF(AO22=$C22,"",IF(AND($B22=AP$16,COUNTIF($F$16:AP$16,$B22)&lt;=1),DATE($F$12,$A22,1),AO22+1)),"")</f>
        <v/>
      </c>
      <c r="AQ22" s="33" t="str">
        <f>IFERROR(IF(AP22=$C22,"",IF(AND($B22=AQ$16,COUNTIF($F$16:AQ$16,$B22)&lt;=1),DATE($F$12,$A22,1),AP22+1)),"")</f>
        <v/>
      </c>
      <c r="AR22" s="33" t="str">
        <f>IFERROR(IF(AQ22=$C22,"",IF(AND($B22=AR$16,COUNTIF($F$16:AR$16,$B22)&lt;=1),DATE($F$12,$A22,1),AQ22+1)),"")</f>
        <v/>
      </c>
      <c r="AS22" s="33" t="str">
        <f>IFERROR(IF(AR22=$C22,"",IF(AND($B22=AS$16,COUNTIF($F$16:AS$16,$B22)&lt;=1),DATE($F$12,$A22,1),AR22+1)),"")</f>
        <v/>
      </c>
      <c r="AT22" s="33" t="str">
        <f>IFERROR(IF(AS22=$C22,"",IF(AND($B22=AT$16,COUNTIF($F$16:AT$16,$B22)&lt;=1),DATE($F$12,$A22,1),AS22+1)),"")</f>
        <v/>
      </c>
      <c r="AU22" s="33" t="str">
        <f>IFERROR(IF(AT22=$C22,"",IF(AND($B22=AU$16,COUNTIF($F$16:AU$16,$B22)&lt;=1),DATE($F$12,$A22,1),AT22+1)),"")</f>
        <v/>
      </c>
    </row>
    <row r="23" spans="1:47" x14ac:dyDescent="0.25">
      <c r="A23" s="3">
        <v>7</v>
      </c>
      <c r="B23" s="3" t="str">
        <f t="shared" si="0"/>
        <v>qui</v>
      </c>
      <c r="C23" s="6">
        <f t="shared" si="1"/>
        <v>44408</v>
      </c>
      <c r="D23" s="2"/>
      <c r="E23" s="31" t="s">
        <v>8</v>
      </c>
      <c r="F23" s="33" t="str">
        <f>IFERROR(IF(E23=$C23,"",IF(AND($B23=F$16,COUNTIF($F$16:F$16,$B23)&lt;=1),DATE($F$12,$A23,1),E23+1)),"")</f>
        <v/>
      </c>
      <c r="G23" s="33" t="str">
        <f>IFERROR(IF(F23=$C23,"",IF(AND($B23=G$16,COUNTIF($F$16:G$16,$B23)&lt;=1),DATE($F$12,$A23,1),F23+1)),"")</f>
        <v/>
      </c>
      <c r="H23" s="33" t="str">
        <f>IFERROR(IF(G23=$C23,"",IF(AND($B23=H$16,COUNTIF($F$16:H$16,$B23)&lt;=1),DATE($F$12,$A23,1),G23+1)),"")</f>
        <v/>
      </c>
      <c r="I23" s="33" t="str">
        <f>IFERROR(IF(H23=$C23,"",IF(AND($B23=I$16,COUNTIF($F$16:I$16,$B23)&lt;=1),DATE($F$12,$A23,1),H23+1)),"")</f>
        <v/>
      </c>
      <c r="J23" s="33">
        <f>IFERROR(IF(I23=$C23,"",IF(AND($B23=J$16,COUNTIF($F$16:J$16,$B23)&lt;=1),DATE($F$12,$A23,1),I23+1)),"")</f>
        <v>44378</v>
      </c>
      <c r="K23" s="33">
        <f>IFERROR(IF(J23=$C23,"",IF(AND($B23=K$16,COUNTIF($F$16:K$16,$B23)&lt;=1),DATE($F$12,$A23,1),J23+1)),"")</f>
        <v>44379</v>
      </c>
      <c r="L23" s="33">
        <f>IFERROR(IF(K23=$C23,"",IF(AND($B23=L$16,COUNTIF($F$16:L$16,$B23)&lt;=1),DATE($F$12,$A23,1),K23+1)),"")</f>
        <v>44380</v>
      </c>
      <c r="M23" s="33">
        <f>IFERROR(IF(L23=$C23,"",IF(AND($B23=M$16,COUNTIF($F$16:M$16,$B23)&lt;=1),DATE($F$12,$A23,1),L23+1)),"")</f>
        <v>44381</v>
      </c>
      <c r="N23" s="33">
        <f>IFERROR(IF(M23=$C23,"",IF(AND($B23=N$16,COUNTIF($F$16:N$16,$B23)&lt;=1),DATE($F$12,$A23,1),M23+1)),"")</f>
        <v>44382</v>
      </c>
      <c r="O23" s="33">
        <f>IFERROR(IF(N23=$C23,"",IF(AND($B23=O$16,COUNTIF($F$16:O$16,$B23)&lt;=1),DATE($F$12,$A23,1),N23+1)),"")</f>
        <v>44383</v>
      </c>
      <c r="P23" s="33">
        <f>IFERROR(IF(O23=$C23,"",IF(AND($B23=P$16,COUNTIF($F$16:P$16,$B23)&lt;=1),DATE($F$12,$A23,1),O23+1)),"")</f>
        <v>44384</v>
      </c>
      <c r="Q23" s="33">
        <f>IFERROR(IF(P23=$C23,"",IF(AND($B23=Q$16,COUNTIF($F$16:Q$16,$B23)&lt;=1),DATE($F$12,$A23,1),P23+1)),"")</f>
        <v>44385</v>
      </c>
      <c r="R23" s="33">
        <f>IFERROR(IF(Q23=$C23,"",IF(AND($B23=R$16,COUNTIF($F$16:R$16,$B23)&lt;=1),DATE($F$12,$A23,1),Q23+1)),"")</f>
        <v>44386</v>
      </c>
      <c r="S23" s="33">
        <f>IFERROR(IF(R23=$C23,"",IF(AND($B23=S$16,COUNTIF($F$16:S$16,$B23)&lt;=1),DATE($F$12,$A23,1),R23+1)),"")</f>
        <v>44387</v>
      </c>
      <c r="T23" s="33">
        <f>IFERROR(IF(S23=$C23,"",IF(AND($B23=T$16,COUNTIF($F$16:T$16,$B23)&lt;=1),DATE($F$12,$A23,1),S23+1)),"")</f>
        <v>44388</v>
      </c>
      <c r="U23" s="33">
        <f>IFERROR(IF(T23=$C23,"",IF(AND($B23=U$16,COUNTIF($F$16:U$16,$B23)&lt;=1),DATE($F$12,$A23,1),T23+1)),"")</f>
        <v>44389</v>
      </c>
      <c r="V23" s="33">
        <f>IFERROR(IF(U23=$C23,"",IF(AND($B23=V$16,COUNTIF($F$16:V$16,$B23)&lt;=1),DATE($F$12,$A23,1),U23+1)),"")</f>
        <v>44390</v>
      </c>
      <c r="W23" s="33">
        <f>IFERROR(IF(V23=$C23,"",IF(AND($B23=W$16,COUNTIF($F$16:W$16,$B23)&lt;=1),DATE($F$12,$A23,1),V23+1)),"")</f>
        <v>44391</v>
      </c>
      <c r="X23" s="33">
        <f>IFERROR(IF(W23=$C23,"",IF(AND($B23=X$16,COUNTIF($F$16:X$16,$B23)&lt;=1),DATE($F$12,$A23,1),W23+1)),"")</f>
        <v>44392</v>
      </c>
      <c r="Y23" s="33">
        <f>IFERROR(IF(X23=$C23,"",IF(AND($B23=Y$16,COUNTIF($F$16:Y$16,$B23)&lt;=1),DATE($F$12,$A23,1),X23+1)),"")</f>
        <v>44393</v>
      </c>
      <c r="Z23" s="33">
        <f>IFERROR(IF(Y23=$C23,"",IF(AND($B23=Z$16,COUNTIF($F$16:Z$16,$B23)&lt;=1),DATE($F$12,$A23,1),Y23+1)),"")</f>
        <v>44394</v>
      </c>
      <c r="AA23" s="33">
        <f>IFERROR(IF(Z23=$C23,"",IF(AND($B23=AA$16,COUNTIF($F$16:AA$16,$B23)&lt;=1),DATE($F$12,$A23,1),Z23+1)),"")</f>
        <v>44395</v>
      </c>
      <c r="AB23" s="33">
        <f>IFERROR(IF(AA23=$C23,"",IF(AND($B23=AB$16,COUNTIF($F$16:AB$16,$B23)&lt;=1),DATE($F$12,$A23,1),AA23+1)),"")</f>
        <v>44396</v>
      </c>
      <c r="AC23" s="33">
        <f>IFERROR(IF(AB23=$C23,"",IF(AND($B23=AC$16,COUNTIF($F$16:AC$16,$B23)&lt;=1),DATE($F$12,$A23,1),AB23+1)),"")</f>
        <v>44397</v>
      </c>
      <c r="AD23" s="33">
        <f>IFERROR(IF(AC23=$C23,"",IF(AND($B23=AD$16,COUNTIF($F$16:AD$16,$B23)&lt;=1),DATE($F$12,$A23,1),AC23+1)),"")</f>
        <v>44398</v>
      </c>
      <c r="AE23" s="33">
        <f>IFERROR(IF(AD23=$C23,"",IF(AND($B23=AE$16,COUNTIF($F$16:AE$16,$B23)&lt;=1),DATE($F$12,$A23,1),AD23+1)),"")</f>
        <v>44399</v>
      </c>
      <c r="AF23" s="33">
        <f>IFERROR(IF(AE23=$C23,"",IF(AND($B23=AF$16,COUNTIF($F$16:AF$16,$B23)&lt;=1),DATE($F$12,$A23,1),AE23+1)),"")</f>
        <v>44400</v>
      </c>
      <c r="AG23" s="33">
        <f>IFERROR(IF(AF23=$C23,"",IF(AND($B23=AG$16,COUNTIF($F$16:AG$16,$B23)&lt;=1),DATE($F$12,$A23,1),AF23+1)),"")</f>
        <v>44401</v>
      </c>
      <c r="AH23" s="33">
        <f>IFERROR(IF(AG23=$C23,"",IF(AND($B23=AH$16,COUNTIF($F$16:AH$16,$B23)&lt;=1),DATE($F$12,$A23,1),AG23+1)),"")</f>
        <v>44402</v>
      </c>
      <c r="AI23" s="33">
        <f>IFERROR(IF(AH23=$C23,"",IF(AND($B23=AI$16,COUNTIF($F$16:AI$16,$B23)&lt;=1),DATE($F$12,$A23,1),AH23+1)),"")</f>
        <v>44403</v>
      </c>
      <c r="AJ23" s="33">
        <f>IFERROR(IF(AI23=$C23,"",IF(AND($B23=AJ$16,COUNTIF($F$16:AJ$16,$B23)&lt;=1),DATE($F$12,$A23,1),AI23+1)),"")</f>
        <v>44404</v>
      </c>
      <c r="AK23" s="33">
        <f>IFERROR(IF(AJ23=$C23,"",IF(AND($B23=AK$16,COUNTIF($F$16:AK$16,$B23)&lt;=1),DATE($F$12,$A23,1),AJ23+1)),"")</f>
        <v>44405</v>
      </c>
      <c r="AL23" s="33">
        <f>IFERROR(IF(AK23=$C23,"",IF(AND($B23=AL$16,COUNTIF($F$16:AL$16,$B23)&lt;=1),DATE($F$12,$A23,1),AK23+1)),"")</f>
        <v>44406</v>
      </c>
      <c r="AM23" s="33">
        <f>IFERROR(IF(AL23=$C23,"",IF(AND($B23=AM$16,COUNTIF($F$16:AM$16,$B23)&lt;=1),DATE($F$12,$A23,1),AL23+1)),"")</f>
        <v>44407</v>
      </c>
      <c r="AN23" s="33">
        <f>IFERROR(IF(AM23=$C23,"",IF(AND($B23=AN$16,COUNTIF($F$16:AN$16,$B23)&lt;=1),DATE($F$12,$A23,1),AM23+1)),"")</f>
        <v>44408</v>
      </c>
      <c r="AO23" s="33" t="str">
        <f>IFERROR(IF(AN23=$C23,"",IF(AND($B23=AO$16,COUNTIF($F$16:AO$16,$B23)&lt;=1),DATE($F$12,$A23,1),AN23+1)),"")</f>
        <v/>
      </c>
      <c r="AP23" s="33" t="str">
        <f>IFERROR(IF(AO23=$C23,"",IF(AND($B23=AP$16,COUNTIF($F$16:AP$16,$B23)&lt;=1),DATE($F$12,$A23,1),AO23+1)),"")</f>
        <v/>
      </c>
      <c r="AQ23" s="33" t="str">
        <f>IFERROR(IF(AP23=$C23,"",IF(AND($B23=AQ$16,COUNTIF($F$16:AQ$16,$B23)&lt;=1),DATE($F$12,$A23,1),AP23+1)),"")</f>
        <v/>
      </c>
      <c r="AR23" s="33" t="str">
        <f>IFERROR(IF(AQ23=$C23,"",IF(AND($B23=AR$16,COUNTIF($F$16:AR$16,$B23)&lt;=1),DATE($F$12,$A23,1),AQ23+1)),"")</f>
        <v/>
      </c>
      <c r="AS23" s="33" t="str">
        <f>IFERROR(IF(AR23=$C23,"",IF(AND($B23=AS$16,COUNTIF($F$16:AS$16,$B23)&lt;=1),DATE($F$12,$A23,1),AR23+1)),"")</f>
        <v/>
      </c>
      <c r="AT23" s="33" t="str">
        <f>IFERROR(IF(AS23=$C23,"",IF(AND($B23=AT$16,COUNTIF($F$16:AT$16,$B23)&lt;=1),DATE($F$12,$A23,1),AS23+1)),"")</f>
        <v/>
      </c>
      <c r="AU23" s="33" t="str">
        <f>IFERROR(IF(AT23=$C23,"",IF(AND($B23=AU$16,COUNTIF($F$16:AU$16,$B23)&lt;=1),DATE($F$12,$A23,1),AT23+1)),"")</f>
        <v/>
      </c>
    </row>
    <row r="24" spans="1:47" x14ac:dyDescent="0.25">
      <c r="A24" s="3">
        <v>8</v>
      </c>
      <c r="B24" s="3" t="str">
        <f t="shared" si="0"/>
        <v>dom</v>
      </c>
      <c r="C24" s="6">
        <f t="shared" si="1"/>
        <v>44439</v>
      </c>
      <c r="D24" s="2"/>
      <c r="E24" s="31" t="s">
        <v>9</v>
      </c>
      <c r="F24" s="33">
        <f>IFERROR(IF(E24=$C24,"",IF(AND($B24=F$16,COUNTIF($F$16:F$16,$B24)&lt;=1),DATE($F$12,$A24,1),E24+1)),"")</f>
        <v>44409</v>
      </c>
      <c r="G24" s="33">
        <f>IFERROR(IF(F24=$C24,"",IF(AND($B24=G$16,COUNTIF($F$16:G$16,$B24)&lt;=1),DATE($F$12,$A24,1),F24+1)),"")</f>
        <v>44410</v>
      </c>
      <c r="H24" s="33">
        <f>IFERROR(IF(G24=$C24,"",IF(AND($B24=H$16,COUNTIF($F$16:H$16,$B24)&lt;=1),DATE($F$12,$A24,1),G24+1)),"")</f>
        <v>44411</v>
      </c>
      <c r="I24" s="33">
        <f>IFERROR(IF(H24=$C24,"",IF(AND($B24=I$16,COUNTIF($F$16:I$16,$B24)&lt;=1),DATE($F$12,$A24,1),H24+1)),"")</f>
        <v>44412</v>
      </c>
      <c r="J24" s="33">
        <f>IFERROR(IF(I24=$C24,"",IF(AND($B24=J$16,COUNTIF($F$16:J$16,$B24)&lt;=1),DATE($F$12,$A24,1),I24+1)),"")</f>
        <v>44413</v>
      </c>
      <c r="K24" s="33">
        <f>IFERROR(IF(J24=$C24,"",IF(AND($B24=K$16,COUNTIF($F$16:K$16,$B24)&lt;=1),DATE($F$12,$A24,1),J24+1)),"")</f>
        <v>44414</v>
      </c>
      <c r="L24" s="33">
        <f>IFERROR(IF(K24=$C24,"",IF(AND($B24=L$16,COUNTIF($F$16:L$16,$B24)&lt;=1),DATE($F$12,$A24,1),K24+1)),"")</f>
        <v>44415</v>
      </c>
      <c r="M24" s="33">
        <f>IFERROR(IF(L24=$C24,"",IF(AND($B24=M$16,COUNTIF($F$16:M$16,$B24)&lt;=1),DATE($F$12,$A24,1),L24+1)),"")</f>
        <v>44416</v>
      </c>
      <c r="N24" s="33">
        <f>IFERROR(IF(M24=$C24,"",IF(AND($B24=N$16,COUNTIF($F$16:N$16,$B24)&lt;=1),DATE($F$12,$A24,1),M24+1)),"")</f>
        <v>44417</v>
      </c>
      <c r="O24" s="33">
        <f>IFERROR(IF(N24=$C24,"",IF(AND($B24=O$16,COUNTIF($F$16:O$16,$B24)&lt;=1),DATE($F$12,$A24,1),N24+1)),"")</f>
        <v>44418</v>
      </c>
      <c r="P24" s="33">
        <f>IFERROR(IF(O24=$C24,"",IF(AND($B24=P$16,COUNTIF($F$16:P$16,$B24)&lt;=1),DATE($F$12,$A24,1),O24+1)),"")</f>
        <v>44419</v>
      </c>
      <c r="Q24" s="33">
        <f>IFERROR(IF(P24=$C24,"",IF(AND($B24=Q$16,COUNTIF($F$16:Q$16,$B24)&lt;=1),DATE($F$12,$A24,1),P24+1)),"")</f>
        <v>44420</v>
      </c>
      <c r="R24" s="33">
        <f>IFERROR(IF(Q24=$C24,"",IF(AND($B24=R$16,COUNTIF($F$16:R$16,$B24)&lt;=1),DATE($F$12,$A24,1),Q24+1)),"")</f>
        <v>44421</v>
      </c>
      <c r="S24" s="33">
        <f>IFERROR(IF(R24=$C24,"",IF(AND($B24=S$16,COUNTIF($F$16:S$16,$B24)&lt;=1),DATE($F$12,$A24,1),R24+1)),"")</f>
        <v>44422</v>
      </c>
      <c r="T24" s="33">
        <f>IFERROR(IF(S24=$C24,"",IF(AND($B24=T$16,COUNTIF($F$16:T$16,$B24)&lt;=1),DATE($F$12,$A24,1),S24+1)),"")</f>
        <v>44423</v>
      </c>
      <c r="U24" s="33">
        <f>IFERROR(IF(T24=$C24,"",IF(AND($B24=U$16,COUNTIF($F$16:U$16,$B24)&lt;=1),DATE($F$12,$A24,1),T24+1)),"")</f>
        <v>44424</v>
      </c>
      <c r="V24" s="33">
        <f>IFERROR(IF(U24=$C24,"",IF(AND($B24=V$16,COUNTIF($F$16:V$16,$B24)&lt;=1),DATE($F$12,$A24,1),U24+1)),"")</f>
        <v>44425</v>
      </c>
      <c r="W24" s="33">
        <f>IFERROR(IF(V24=$C24,"",IF(AND($B24=W$16,COUNTIF($F$16:W$16,$B24)&lt;=1),DATE($F$12,$A24,1),V24+1)),"")</f>
        <v>44426</v>
      </c>
      <c r="X24" s="33">
        <f>IFERROR(IF(W24=$C24,"",IF(AND($B24=X$16,COUNTIF($F$16:X$16,$B24)&lt;=1),DATE($F$12,$A24,1),W24+1)),"")</f>
        <v>44427</v>
      </c>
      <c r="Y24" s="33">
        <f>IFERROR(IF(X24=$C24,"",IF(AND($B24=Y$16,COUNTIF($F$16:Y$16,$B24)&lt;=1),DATE($F$12,$A24,1),X24+1)),"")</f>
        <v>44428</v>
      </c>
      <c r="Z24" s="33">
        <f>IFERROR(IF(Y24=$C24,"",IF(AND($B24=Z$16,COUNTIF($F$16:Z$16,$B24)&lt;=1),DATE($F$12,$A24,1),Y24+1)),"")</f>
        <v>44429</v>
      </c>
      <c r="AA24" s="33">
        <f>IFERROR(IF(Z24=$C24,"",IF(AND($B24=AA$16,COUNTIF($F$16:AA$16,$B24)&lt;=1),DATE($F$12,$A24,1),Z24+1)),"")</f>
        <v>44430</v>
      </c>
      <c r="AB24" s="33">
        <f>IFERROR(IF(AA24=$C24,"",IF(AND($B24=AB$16,COUNTIF($F$16:AB$16,$B24)&lt;=1),DATE($F$12,$A24,1),AA24+1)),"")</f>
        <v>44431</v>
      </c>
      <c r="AC24" s="33">
        <f>IFERROR(IF(AB24=$C24,"",IF(AND($B24=AC$16,COUNTIF($F$16:AC$16,$B24)&lt;=1),DATE($F$12,$A24,1),AB24+1)),"")</f>
        <v>44432</v>
      </c>
      <c r="AD24" s="33">
        <f>IFERROR(IF(AC24=$C24,"",IF(AND($B24=AD$16,COUNTIF($F$16:AD$16,$B24)&lt;=1),DATE($F$12,$A24,1),AC24+1)),"")</f>
        <v>44433</v>
      </c>
      <c r="AE24" s="33">
        <f>IFERROR(IF(AD24=$C24,"",IF(AND($B24=AE$16,COUNTIF($F$16:AE$16,$B24)&lt;=1),DATE($F$12,$A24,1),AD24+1)),"")</f>
        <v>44434</v>
      </c>
      <c r="AF24" s="33">
        <f>IFERROR(IF(AE24=$C24,"",IF(AND($B24=AF$16,COUNTIF($F$16:AF$16,$B24)&lt;=1),DATE($F$12,$A24,1),AE24+1)),"")</f>
        <v>44435</v>
      </c>
      <c r="AG24" s="33">
        <f>IFERROR(IF(AF24=$C24,"",IF(AND($B24=AG$16,COUNTIF($F$16:AG$16,$B24)&lt;=1),DATE($F$12,$A24,1),AF24+1)),"")</f>
        <v>44436</v>
      </c>
      <c r="AH24" s="33">
        <f>IFERROR(IF(AG24=$C24,"",IF(AND($B24=AH$16,COUNTIF($F$16:AH$16,$B24)&lt;=1),DATE($F$12,$A24,1),AG24+1)),"")</f>
        <v>44437</v>
      </c>
      <c r="AI24" s="33">
        <f>IFERROR(IF(AH24=$C24,"",IF(AND($B24=AI$16,COUNTIF($F$16:AI$16,$B24)&lt;=1),DATE($F$12,$A24,1),AH24+1)),"")</f>
        <v>44438</v>
      </c>
      <c r="AJ24" s="33">
        <f>IFERROR(IF(AI24=$C24,"",IF(AND($B24=AJ$16,COUNTIF($F$16:AJ$16,$B24)&lt;=1),DATE($F$12,$A24,1),AI24+1)),"")</f>
        <v>44439</v>
      </c>
      <c r="AK24" s="33" t="str">
        <f>IFERROR(IF(AJ24=$C24,"",IF(AND($B24=AK$16,COUNTIF($F$16:AK$16,$B24)&lt;=1),DATE($F$12,$A24,1),AJ24+1)),"")</f>
        <v/>
      </c>
      <c r="AL24" s="33" t="str">
        <f>IFERROR(IF(AK24=$C24,"",IF(AND($B24=AL$16,COUNTIF($F$16:AL$16,$B24)&lt;=1),DATE($F$12,$A24,1),AK24+1)),"")</f>
        <v/>
      </c>
      <c r="AM24" s="33" t="str">
        <f>IFERROR(IF(AL24=$C24,"",IF(AND($B24=AM$16,COUNTIF($F$16:AM$16,$B24)&lt;=1),DATE($F$12,$A24,1),AL24+1)),"")</f>
        <v/>
      </c>
      <c r="AN24" s="33" t="str">
        <f>IFERROR(IF(AM24=$C24,"",IF(AND($B24=AN$16,COUNTIF($F$16:AN$16,$B24)&lt;=1),DATE($F$12,$A24,1),AM24+1)),"")</f>
        <v/>
      </c>
      <c r="AO24" s="33" t="str">
        <f>IFERROR(IF(AN24=$C24,"",IF(AND($B24=AO$16,COUNTIF($F$16:AO$16,$B24)&lt;=1),DATE($F$12,$A24,1),AN24+1)),"")</f>
        <v/>
      </c>
      <c r="AP24" s="33" t="str">
        <f>IFERROR(IF(AO24=$C24,"",IF(AND($B24=AP$16,COUNTIF($F$16:AP$16,$B24)&lt;=1),DATE($F$12,$A24,1),AO24+1)),"")</f>
        <v/>
      </c>
      <c r="AQ24" s="33" t="str">
        <f>IFERROR(IF(AP24=$C24,"",IF(AND($B24=AQ$16,COUNTIF($F$16:AQ$16,$B24)&lt;=1),DATE($F$12,$A24,1),AP24+1)),"")</f>
        <v/>
      </c>
      <c r="AR24" s="33" t="str">
        <f>IFERROR(IF(AQ24=$C24,"",IF(AND($B24=AR$16,COUNTIF($F$16:AR$16,$B24)&lt;=1),DATE($F$12,$A24,1),AQ24+1)),"")</f>
        <v/>
      </c>
      <c r="AS24" s="33" t="str">
        <f>IFERROR(IF(AR24=$C24,"",IF(AND($B24=AS$16,COUNTIF($F$16:AS$16,$B24)&lt;=1),DATE($F$12,$A24,1),AR24+1)),"")</f>
        <v/>
      </c>
      <c r="AT24" s="33" t="str">
        <f>IFERROR(IF(AS24=$C24,"",IF(AND($B24=AT$16,COUNTIF($F$16:AT$16,$B24)&lt;=1),DATE($F$12,$A24,1),AS24+1)),"")</f>
        <v/>
      </c>
      <c r="AU24" s="33" t="str">
        <f>IFERROR(IF(AT24=$C24,"",IF(AND($B24=AU$16,COUNTIF($F$16:AU$16,$B24)&lt;=1),DATE($F$12,$A24,1),AT24+1)),"")</f>
        <v/>
      </c>
    </row>
    <row r="25" spans="1:47" x14ac:dyDescent="0.25">
      <c r="A25" s="3">
        <v>9</v>
      </c>
      <c r="B25" s="3" t="str">
        <f t="shared" si="0"/>
        <v>qua</v>
      </c>
      <c r="C25" s="6">
        <f t="shared" si="1"/>
        <v>44469</v>
      </c>
      <c r="D25" s="2"/>
      <c r="E25" s="31" t="s">
        <v>10</v>
      </c>
      <c r="F25" s="33" t="str">
        <f>IFERROR(IF(E25=$C25,"",IF(AND($B25=F$16,COUNTIF($F$16:F$16,$B25)&lt;=1),DATE($F$12,$A25,1),E25+1)),"")</f>
        <v/>
      </c>
      <c r="G25" s="33" t="str">
        <f>IFERROR(IF(F25=$C25,"",IF(AND($B25=G$16,COUNTIF($F$16:G$16,$B25)&lt;=1),DATE($F$12,$A25,1),F25+1)),"")</f>
        <v/>
      </c>
      <c r="H25" s="33" t="str">
        <f>IFERROR(IF(G25=$C25,"",IF(AND($B25=H$16,COUNTIF($F$16:H$16,$B25)&lt;=1),DATE($F$12,$A25,1),G25+1)),"")</f>
        <v/>
      </c>
      <c r="I25" s="33">
        <f>IFERROR(IF(H25=$C25,"",IF(AND($B25=I$16,COUNTIF($F$16:I$16,$B25)&lt;=1),DATE($F$12,$A25,1),H25+1)),"")</f>
        <v>44440</v>
      </c>
      <c r="J25" s="33">
        <f>IFERROR(IF(I25=$C25,"",IF(AND($B25=J$16,COUNTIF($F$16:J$16,$B25)&lt;=1),DATE($F$12,$A25,1),I25+1)),"")</f>
        <v>44441</v>
      </c>
      <c r="K25" s="33">
        <f>IFERROR(IF(J25=$C25,"",IF(AND($B25=K$16,COUNTIF($F$16:K$16,$B25)&lt;=1),DATE($F$12,$A25,1),J25+1)),"")</f>
        <v>44442</v>
      </c>
      <c r="L25" s="33">
        <f>IFERROR(IF(K25=$C25,"",IF(AND($B25=L$16,COUNTIF($F$16:L$16,$B25)&lt;=1),DATE($F$12,$A25,1),K25+1)),"")</f>
        <v>44443</v>
      </c>
      <c r="M25" s="33">
        <f>IFERROR(IF(L25=$C25,"",IF(AND($B25=M$16,COUNTIF($F$16:M$16,$B25)&lt;=1),DATE($F$12,$A25,1),L25+1)),"")</f>
        <v>44444</v>
      </c>
      <c r="N25" s="33">
        <f>IFERROR(IF(M25=$C25,"",IF(AND($B25=N$16,COUNTIF($F$16:N$16,$B25)&lt;=1),DATE($F$12,$A25,1),M25+1)),"")</f>
        <v>44445</v>
      </c>
      <c r="O25" s="33">
        <f>IFERROR(IF(N25=$C25,"",IF(AND($B25=O$16,COUNTIF($F$16:O$16,$B25)&lt;=1),DATE($F$12,$A25,1),N25+1)),"")</f>
        <v>44446</v>
      </c>
      <c r="P25" s="33">
        <f>IFERROR(IF(O25=$C25,"",IF(AND($B25=P$16,COUNTIF($F$16:P$16,$B25)&lt;=1),DATE($F$12,$A25,1),O25+1)),"")</f>
        <v>44447</v>
      </c>
      <c r="Q25" s="33">
        <f>IFERROR(IF(P25=$C25,"",IF(AND($B25=Q$16,COUNTIF($F$16:Q$16,$B25)&lt;=1),DATE($F$12,$A25,1),P25+1)),"")</f>
        <v>44448</v>
      </c>
      <c r="R25" s="33">
        <f>IFERROR(IF(Q25=$C25,"",IF(AND($B25=R$16,COUNTIF($F$16:R$16,$B25)&lt;=1),DATE($F$12,$A25,1),Q25+1)),"")</f>
        <v>44449</v>
      </c>
      <c r="S25" s="33">
        <f>IFERROR(IF(R25=$C25,"",IF(AND($B25=S$16,COUNTIF($F$16:S$16,$B25)&lt;=1),DATE($F$12,$A25,1),R25+1)),"")</f>
        <v>44450</v>
      </c>
      <c r="T25" s="33">
        <f>IFERROR(IF(S25=$C25,"",IF(AND($B25=T$16,COUNTIF($F$16:T$16,$B25)&lt;=1),DATE($F$12,$A25,1),S25+1)),"")</f>
        <v>44451</v>
      </c>
      <c r="U25" s="33">
        <f>IFERROR(IF(T25=$C25,"",IF(AND($B25=U$16,COUNTIF($F$16:U$16,$B25)&lt;=1),DATE($F$12,$A25,1),T25+1)),"")</f>
        <v>44452</v>
      </c>
      <c r="V25" s="33">
        <f>IFERROR(IF(U25=$C25,"",IF(AND($B25=V$16,COUNTIF($F$16:V$16,$B25)&lt;=1),DATE($F$12,$A25,1),U25+1)),"")</f>
        <v>44453</v>
      </c>
      <c r="W25" s="33">
        <f>IFERROR(IF(V25=$C25,"",IF(AND($B25=W$16,COUNTIF($F$16:W$16,$B25)&lt;=1),DATE($F$12,$A25,1),V25+1)),"")</f>
        <v>44454</v>
      </c>
      <c r="X25" s="33">
        <f>IFERROR(IF(W25=$C25,"",IF(AND($B25=X$16,COUNTIF($F$16:X$16,$B25)&lt;=1),DATE($F$12,$A25,1),W25+1)),"")</f>
        <v>44455</v>
      </c>
      <c r="Y25" s="33">
        <f>IFERROR(IF(X25=$C25,"",IF(AND($B25=Y$16,COUNTIF($F$16:Y$16,$B25)&lt;=1),DATE($F$12,$A25,1),X25+1)),"")</f>
        <v>44456</v>
      </c>
      <c r="Z25" s="33">
        <f>IFERROR(IF(Y25=$C25,"",IF(AND($B25=Z$16,COUNTIF($F$16:Z$16,$B25)&lt;=1),DATE($F$12,$A25,1),Y25+1)),"")</f>
        <v>44457</v>
      </c>
      <c r="AA25" s="33">
        <f>IFERROR(IF(Z25=$C25,"",IF(AND($B25=AA$16,COUNTIF($F$16:AA$16,$B25)&lt;=1),DATE($F$12,$A25,1),Z25+1)),"")</f>
        <v>44458</v>
      </c>
      <c r="AB25" s="33">
        <f>IFERROR(IF(AA25=$C25,"",IF(AND($B25=AB$16,COUNTIF($F$16:AB$16,$B25)&lt;=1),DATE($F$12,$A25,1),AA25+1)),"")</f>
        <v>44459</v>
      </c>
      <c r="AC25" s="33">
        <f>IFERROR(IF(AB25=$C25,"",IF(AND($B25=AC$16,COUNTIF($F$16:AC$16,$B25)&lt;=1),DATE($F$12,$A25,1),AB25+1)),"")</f>
        <v>44460</v>
      </c>
      <c r="AD25" s="33">
        <f>IFERROR(IF(AC25=$C25,"",IF(AND($B25=AD$16,COUNTIF($F$16:AD$16,$B25)&lt;=1),DATE($F$12,$A25,1),AC25+1)),"")</f>
        <v>44461</v>
      </c>
      <c r="AE25" s="33">
        <f>IFERROR(IF(AD25=$C25,"",IF(AND($B25=AE$16,COUNTIF($F$16:AE$16,$B25)&lt;=1),DATE($F$12,$A25,1),AD25+1)),"")</f>
        <v>44462</v>
      </c>
      <c r="AF25" s="33">
        <f>IFERROR(IF(AE25=$C25,"",IF(AND($B25=AF$16,COUNTIF($F$16:AF$16,$B25)&lt;=1),DATE($F$12,$A25,1),AE25+1)),"")</f>
        <v>44463</v>
      </c>
      <c r="AG25" s="33">
        <f>IFERROR(IF(AF25=$C25,"",IF(AND($B25=AG$16,COUNTIF($F$16:AG$16,$B25)&lt;=1),DATE($F$12,$A25,1),AF25+1)),"")</f>
        <v>44464</v>
      </c>
      <c r="AH25" s="33">
        <f>IFERROR(IF(AG25=$C25,"",IF(AND($B25=AH$16,COUNTIF($F$16:AH$16,$B25)&lt;=1),DATE($F$12,$A25,1),AG25+1)),"")</f>
        <v>44465</v>
      </c>
      <c r="AI25" s="33">
        <f>IFERROR(IF(AH25=$C25,"",IF(AND($B25=AI$16,COUNTIF($F$16:AI$16,$B25)&lt;=1),DATE($F$12,$A25,1),AH25+1)),"")</f>
        <v>44466</v>
      </c>
      <c r="AJ25" s="33">
        <f>IFERROR(IF(AI25=$C25,"",IF(AND($B25=AJ$16,COUNTIF($F$16:AJ$16,$B25)&lt;=1),DATE($F$12,$A25,1),AI25+1)),"")</f>
        <v>44467</v>
      </c>
      <c r="AK25" s="33">
        <f>IFERROR(IF(AJ25=$C25,"",IF(AND($B25=AK$16,COUNTIF($F$16:AK$16,$B25)&lt;=1),DATE($F$12,$A25,1),AJ25+1)),"")</f>
        <v>44468</v>
      </c>
      <c r="AL25" s="33">
        <f>IFERROR(IF(AK25=$C25,"",IF(AND($B25=AL$16,COUNTIF($F$16:AL$16,$B25)&lt;=1),DATE($F$12,$A25,1),AK25+1)),"")</f>
        <v>44469</v>
      </c>
      <c r="AM25" s="33" t="str">
        <f>IFERROR(IF(AL25=$C25,"",IF(AND($B25=AM$16,COUNTIF($F$16:AM$16,$B25)&lt;=1),DATE($F$12,$A25,1),AL25+1)),"")</f>
        <v/>
      </c>
      <c r="AN25" s="33" t="str">
        <f>IFERROR(IF(AM25=$C25,"",IF(AND($B25=AN$16,COUNTIF($F$16:AN$16,$B25)&lt;=1),DATE($F$12,$A25,1),AM25+1)),"")</f>
        <v/>
      </c>
      <c r="AO25" s="33" t="str">
        <f>IFERROR(IF(AN25=$C25,"",IF(AND($B25=AO$16,COUNTIF($F$16:AO$16,$B25)&lt;=1),DATE($F$12,$A25,1),AN25+1)),"")</f>
        <v/>
      </c>
      <c r="AP25" s="33" t="str">
        <f>IFERROR(IF(AO25=$C25,"",IF(AND($B25=AP$16,COUNTIF($F$16:AP$16,$B25)&lt;=1),DATE($F$12,$A25,1),AO25+1)),"")</f>
        <v/>
      </c>
      <c r="AQ25" s="33" t="str">
        <f>IFERROR(IF(AP25=$C25,"",IF(AND($B25=AQ$16,COUNTIF($F$16:AQ$16,$B25)&lt;=1),DATE($F$12,$A25,1),AP25+1)),"")</f>
        <v/>
      </c>
      <c r="AR25" s="33" t="str">
        <f>IFERROR(IF(AQ25=$C25,"",IF(AND($B25=AR$16,COUNTIF($F$16:AR$16,$B25)&lt;=1),DATE($F$12,$A25,1),AQ25+1)),"")</f>
        <v/>
      </c>
      <c r="AS25" s="33" t="str">
        <f>IFERROR(IF(AR25=$C25,"",IF(AND($B25=AS$16,COUNTIF($F$16:AS$16,$B25)&lt;=1),DATE($F$12,$A25,1),AR25+1)),"")</f>
        <v/>
      </c>
      <c r="AT25" s="33" t="str">
        <f>IFERROR(IF(AS25=$C25,"",IF(AND($B25=AT$16,COUNTIF($F$16:AT$16,$B25)&lt;=1),DATE($F$12,$A25,1),AS25+1)),"")</f>
        <v/>
      </c>
      <c r="AU25" s="33" t="str">
        <f>IFERROR(IF(AT25=$C25,"",IF(AND($B25=AU$16,COUNTIF($F$16:AU$16,$B25)&lt;=1),DATE($F$12,$A25,1),AT25+1)),"")</f>
        <v/>
      </c>
    </row>
    <row r="26" spans="1:47" x14ac:dyDescent="0.25">
      <c r="A26" s="3">
        <v>10</v>
      </c>
      <c r="B26" s="3" t="str">
        <f t="shared" si="0"/>
        <v>sex</v>
      </c>
      <c r="C26" s="6">
        <f t="shared" si="1"/>
        <v>44500</v>
      </c>
      <c r="D26" s="2"/>
      <c r="E26" s="31" t="s">
        <v>11</v>
      </c>
      <c r="F26" s="33" t="str">
        <f>IFERROR(IF(E26=$C26,"",IF(AND($B26=F$16,COUNTIF($F$16:F$16,$B26)&lt;=1),DATE($F$12,$A26,1),E26+1)),"")</f>
        <v/>
      </c>
      <c r="G26" s="33" t="str">
        <f>IFERROR(IF(F26=$C26,"",IF(AND($B26=G$16,COUNTIF($F$16:G$16,$B26)&lt;=1),DATE($F$12,$A26,1),F26+1)),"")</f>
        <v/>
      </c>
      <c r="H26" s="33" t="str">
        <f>IFERROR(IF(G26=$C26,"",IF(AND($B26=H$16,COUNTIF($F$16:H$16,$B26)&lt;=1),DATE($F$12,$A26,1),G26+1)),"")</f>
        <v/>
      </c>
      <c r="I26" s="33" t="str">
        <f>IFERROR(IF(H26=$C26,"",IF(AND($B26=I$16,COUNTIF($F$16:I$16,$B26)&lt;=1),DATE($F$12,$A26,1),H26+1)),"")</f>
        <v/>
      </c>
      <c r="J26" s="33" t="str">
        <f>IFERROR(IF(I26=$C26,"",IF(AND($B26=J$16,COUNTIF($F$16:J$16,$B26)&lt;=1),DATE($F$12,$A26,1),I26+1)),"")</f>
        <v/>
      </c>
      <c r="K26" s="33">
        <f>IFERROR(IF(J26=$C26,"",IF(AND($B26=K$16,COUNTIF($F$16:K$16,$B26)&lt;=1),DATE($F$12,$A26,1),J26+1)),"")</f>
        <v>44470</v>
      </c>
      <c r="L26" s="33">
        <f>IFERROR(IF(K26=$C26,"",IF(AND($B26=L$16,COUNTIF($F$16:L$16,$B26)&lt;=1),DATE($F$12,$A26,1),K26+1)),"")</f>
        <v>44471</v>
      </c>
      <c r="M26" s="33">
        <f>IFERROR(IF(L26=$C26,"",IF(AND($B26=M$16,COUNTIF($F$16:M$16,$B26)&lt;=1),DATE($F$12,$A26,1),L26+1)),"")</f>
        <v>44472</v>
      </c>
      <c r="N26" s="33">
        <f>IFERROR(IF(M26=$C26,"",IF(AND($B26=N$16,COUNTIF($F$16:N$16,$B26)&lt;=1),DATE($F$12,$A26,1),M26+1)),"")</f>
        <v>44473</v>
      </c>
      <c r="O26" s="33">
        <f>IFERROR(IF(N26=$C26,"",IF(AND($B26=O$16,COUNTIF($F$16:O$16,$B26)&lt;=1),DATE($F$12,$A26,1),N26+1)),"")</f>
        <v>44474</v>
      </c>
      <c r="P26" s="33">
        <f>IFERROR(IF(O26=$C26,"",IF(AND($B26=P$16,COUNTIF($F$16:P$16,$B26)&lt;=1),DATE($F$12,$A26,1),O26+1)),"")</f>
        <v>44475</v>
      </c>
      <c r="Q26" s="33">
        <f>IFERROR(IF(P26=$C26,"",IF(AND($B26=Q$16,COUNTIF($F$16:Q$16,$B26)&lt;=1),DATE($F$12,$A26,1),P26+1)),"")</f>
        <v>44476</v>
      </c>
      <c r="R26" s="33">
        <f>IFERROR(IF(Q26=$C26,"",IF(AND($B26=R$16,COUNTIF($F$16:R$16,$B26)&lt;=1),DATE($F$12,$A26,1),Q26+1)),"")</f>
        <v>44477</v>
      </c>
      <c r="S26" s="33">
        <f>IFERROR(IF(R26=$C26,"",IF(AND($B26=S$16,COUNTIF($F$16:S$16,$B26)&lt;=1),DATE($F$12,$A26,1),R26+1)),"")</f>
        <v>44478</v>
      </c>
      <c r="T26" s="33">
        <f>IFERROR(IF(S26=$C26,"",IF(AND($B26=T$16,COUNTIF($F$16:T$16,$B26)&lt;=1),DATE($F$12,$A26,1),S26+1)),"")</f>
        <v>44479</v>
      </c>
      <c r="U26" s="33">
        <f>IFERROR(IF(T26=$C26,"",IF(AND($B26=U$16,COUNTIF($F$16:U$16,$B26)&lt;=1),DATE($F$12,$A26,1),T26+1)),"")</f>
        <v>44480</v>
      </c>
      <c r="V26" s="33">
        <f>IFERROR(IF(U26=$C26,"",IF(AND($B26=V$16,COUNTIF($F$16:V$16,$B26)&lt;=1),DATE($F$12,$A26,1),U26+1)),"")</f>
        <v>44481</v>
      </c>
      <c r="W26" s="33">
        <f>IFERROR(IF(V26=$C26,"",IF(AND($B26=W$16,COUNTIF($F$16:W$16,$B26)&lt;=1),DATE($F$12,$A26,1),V26+1)),"")</f>
        <v>44482</v>
      </c>
      <c r="X26" s="33">
        <f>IFERROR(IF(W26=$C26,"",IF(AND($B26=X$16,COUNTIF($F$16:X$16,$B26)&lt;=1),DATE($F$12,$A26,1),W26+1)),"")</f>
        <v>44483</v>
      </c>
      <c r="Y26" s="33">
        <f>IFERROR(IF(X26=$C26,"",IF(AND($B26=Y$16,COUNTIF($F$16:Y$16,$B26)&lt;=1),DATE($F$12,$A26,1),X26+1)),"")</f>
        <v>44484</v>
      </c>
      <c r="Z26" s="33">
        <f>IFERROR(IF(Y26=$C26,"",IF(AND($B26=Z$16,COUNTIF($F$16:Z$16,$B26)&lt;=1),DATE($F$12,$A26,1),Y26+1)),"")</f>
        <v>44485</v>
      </c>
      <c r="AA26" s="33">
        <f>IFERROR(IF(Z26=$C26,"",IF(AND($B26=AA$16,COUNTIF($F$16:AA$16,$B26)&lt;=1),DATE($F$12,$A26,1),Z26+1)),"")</f>
        <v>44486</v>
      </c>
      <c r="AB26" s="33">
        <f>IFERROR(IF(AA26=$C26,"",IF(AND($B26=AB$16,COUNTIF($F$16:AB$16,$B26)&lt;=1),DATE($F$12,$A26,1),AA26+1)),"")</f>
        <v>44487</v>
      </c>
      <c r="AC26" s="33">
        <f>IFERROR(IF(AB26=$C26,"",IF(AND($B26=AC$16,COUNTIF($F$16:AC$16,$B26)&lt;=1),DATE($F$12,$A26,1),AB26+1)),"")</f>
        <v>44488</v>
      </c>
      <c r="AD26" s="33">
        <f>IFERROR(IF(AC26=$C26,"",IF(AND($B26=AD$16,COUNTIF($F$16:AD$16,$B26)&lt;=1),DATE($F$12,$A26,1),AC26+1)),"")</f>
        <v>44489</v>
      </c>
      <c r="AE26" s="33">
        <f>IFERROR(IF(AD26=$C26,"",IF(AND($B26=AE$16,COUNTIF($F$16:AE$16,$B26)&lt;=1),DATE($F$12,$A26,1),AD26+1)),"")</f>
        <v>44490</v>
      </c>
      <c r="AF26" s="33">
        <f>IFERROR(IF(AE26=$C26,"",IF(AND($B26=AF$16,COUNTIF($F$16:AF$16,$B26)&lt;=1),DATE($F$12,$A26,1),AE26+1)),"")</f>
        <v>44491</v>
      </c>
      <c r="AG26" s="33">
        <f>IFERROR(IF(AF26=$C26,"",IF(AND($B26=AG$16,COUNTIF($F$16:AG$16,$B26)&lt;=1),DATE($F$12,$A26,1),AF26+1)),"")</f>
        <v>44492</v>
      </c>
      <c r="AH26" s="33">
        <f>IFERROR(IF(AG26=$C26,"",IF(AND($B26=AH$16,COUNTIF($F$16:AH$16,$B26)&lt;=1),DATE($F$12,$A26,1),AG26+1)),"")</f>
        <v>44493</v>
      </c>
      <c r="AI26" s="33">
        <f>IFERROR(IF(AH26=$C26,"",IF(AND($B26=AI$16,COUNTIF($F$16:AI$16,$B26)&lt;=1),DATE($F$12,$A26,1),AH26+1)),"")</f>
        <v>44494</v>
      </c>
      <c r="AJ26" s="33">
        <f>IFERROR(IF(AI26=$C26,"",IF(AND($B26=AJ$16,COUNTIF($F$16:AJ$16,$B26)&lt;=1),DATE($F$12,$A26,1),AI26+1)),"")</f>
        <v>44495</v>
      </c>
      <c r="AK26" s="33">
        <f>IFERROR(IF(AJ26=$C26,"",IF(AND($B26=AK$16,COUNTIF($F$16:AK$16,$B26)&lt;=1),DATE($F$12,$A26,1),AJ26+1)),"")</f>
        <v>44496</v>
      </c>
      <c r="AL26" s="33">
        <f>IFERROR(IF(AK26=$C26,"",IF(AND($B26=AL$16,COUNTIF($F$16:AL$16,$B26)&lt;=1),DATE($F$12,$A26,1),AK26+1)),"")</f>
        <v>44497</v>
      </c>
      <c r="AM26" s="33">
        <f>IFERROR(IF(AL26=$C26,"",IF(AND($B26=AM$16,COUNTIF($F$16:AM$16,$B26)&lt;=1),DATE($F$12,$A26,1),AL26+1)),"")</f>
        <v>44498</v>
      </c>
      <c r="AN26" s="33">
        <f>IFERROR(IF(AM26=$C26,"",IF(AND($B26=AN$16,COUNTIF($F$16:AN$16,$B26)&lt;=1),DATE($F$12,$A26,1),AM26+1)),"")</f>
        <v>44499</v>
      </c>
      <c r="AO26" s="33">
        <f>IFERROR(IF(AN26=$C26,"",IF(AND($B26=AO$16,COUNTIF($F$16:AO$16,$B26)&lt;=1),DATE($F$12,$A26,1),AN26+1)),"")</f>
        <v>44500</v>
      </c>
      <c r="AP26" s="33" t="str">
        <f>IFERROR(IF(AO26=$C26,"",IF(AND($B26=AP$16,COUNTIF($F$16:AP$16,$B26)&lt;=1),DATE($F$12,$A26,1),AO26+1)),"")</f>
        <v/>
      </c>
      <c r="AQ26" s="33" t="str">
        <f>IFERROR(IF(AP26=$C26,"",IF(AND($B26=AQ$16,COUNTIF($F$16:AQ$16,$B26)&lt;=1),DATE($F$12,$A26,1),AP26+1)),"")</f>
        <v/>
      </c>
      <c r="AR26" s="33" t="str">
        <f>IFERROR(IF(AQ26=$C26,"",IF(AND($B26=AR$16,COUNTIF($F$16:AR$16,$B26)&lt;=1),DATE($F$12,$A26,1),AQ26+1)),"")</f>
        <v/>
      </c>
      <c r="AS26" s="33" t="str">
        <f>IFERROR(IF(AR26=$C26,"",IF(AND($B26=AS$16,COUNTIF($F$16:AS$16,$B26)&lt;=1),DATE($F$12,$A26,1),AR26+1)),"")</f>
        <v/>
      </c>
      <c r="AT26" s="33" t="str">
        <f>IFERROR(IF(AS26=$C26,"",IF(AND($B26=AT$16,COUNTIF($F$16:AT$16,$B26)&lt;=1),DATE($F$12,$A26,1),AS26+1)),"")</f>
        <v/>
      </c>
      <c r="AU26" s="33" t="str">
        <f>IFERROR(IF(AT26=$C26,"",IF(AND($B26=AU$16,COUNTIF($F$16:AU$16,$B26)&lt;=1),DATE($F$12,$A26,1),AT26+1)),"")</f>
        <v/>
      </c>
    </row>
    <row r="27" spans="1:47" x14ac:dyDescent="0.25">
      <c r="A27" s="3">
        <v>11</v>
      </c>
      <c r="B27" s="3" t="str">
        <f t="shared" si="0"/>
        <v>seg</v>
      </c>
      <c r="C27" s="6">
        <f t="shared" si="1"/>
        <v>44530</v>
      </c>
      <c r="D27" s="2"/>
      <c r="E27" s="31" t="s">
        <v>12</v>
      </c>
      <c r="F27" s="33" t="str">
        <f>IFERROR(IF(E27=$C27,"",IF(AND($B27=F$16,COUNTIF($F$16:F$16,$B27)&lt;=1),DATE($F$12,$A27,1),E27+1)),"")</f>
        <v/>
      </c>
      <c r="G27" s="33">
        <f>IFERROR(IF(F27=$C27,"",IF(AND($B27=G$16,COUNTIF($F$16:G$16,$B27)&lt;=1),DATE($F$12,$A27,1),F27+1)),"")</f>
        <v>44501</v>
      </c>
      <c r="H27" s="33">
        <f>IFERROR(IF(G27=$C27,"",IF(AND($B27=H$16,COUNTIF($F$16:H$16,$B27)&lt;=1),DATE($F$12,$A27,1),G27+1)),"")</f>
        <v>44502</v>
      </c>
      <c r="I27" s="33">
        <f>IFERROR(IF(H27=$C27,"",IF(AND($B27=I$16,COUNTIF($F$16:I$16,$B27)&lt;=1),DATE($F$12,$A27,1),H27+1)),"")</f>
        <v>44503</v>
      </c>
      <c r="J27" s="33">
        <f>IFERROR(IF(I27=$C27,"",IF(AND($B27=J$16,COUNTIF($F$16:J$16,$B27)&lt;=1),DATE($F$12,$A27,1),I27+1)),"")</f>
        <v>44504</v>
      </c>
      <c r="K27" s="33">
        <f>IFERROR(IF(J27=$C27,"",IF(AND($B27=K$16,COUNTIF($F$16:K$16,$B27)&lt;=1),DATE($F$12,$A27,1),J27+1)),"")</f>
        <v>44505</v>
      </c>
      <c r="L27" s="33">
        <f>IFERROR(IF(K27=$C27,"",IF(AND($B27=L$16,COUNTIF($F$16:L$16,$B27)&lt;=1),DATE($F$12,$A27,1),K27+1)),"")</f>
        <v>44506</v>
      </c>
      <c r="M27" s="33">
        <f>IFERROR(IF(L27=$C27,"",IF(AND($B27=M$16,COUNTIF($F$16:M$16,$B27)&lt;=1),DATE($F$12,$A27,1),L27+1)),"")</f>
        <v>44507</v>
      </c>
      <c r="N27" s="33">
        <f>IFERROR(IF(M27=$C27,"",IF(AND($B27=N$16,COUNTIF($F$16:N$16,$B27)&lt;=1),DATE($F$12,$A27,1),M27+1)),"")</f>
        <v>44508</v>
      </c>
      <c r="O27" s="33">
        <f>IFERROR(IF(N27=$C27,"",IF(AND($B27=O$16,COUNTIF($F$16:O$16,$B27)&lt;=1),DATE($F$12,$A27,1),N27+1)),"")</f>
        <v>44509</v>
      </c>
      <c r="P27" s="33">
        <f>IFERROR(IF(O27=$C27,"",IF(AND($B27=P$16,COUNTIF($F$16:P$16,$B27)&lt;=1),DATE($F$12,$A27,1),O27+1)),"")</f>
        <v>44510</v>
      </c>
      <c r="Q27" s="33">
        <f>IFERROR(IF(P27=$C27,"",IF(AND($B27=Q$16,COUNTIF($F$16:Q$16,$B27)&lt;=1),DATE($F$12,$A27,1),P27+1)),"")</f>
        <v>44511</v>
      </c>
      <c r="R27" s="33">
        <f>IFERROR(IF(Q27=$C27,"",IF(AND($B27=R$16,COUNTIF($F$16:R$16,$B27)&lt;=1),DATE($F$12,$A27,1),Q27+1)),"")</f>
        <v>44512</v>
      </c>
      <c r="S27" s="33">
        <f>IFERROR(IF(R27=$C27,"",IF(AND($B27=S$16,COUNTIF($F$16:S$16,$B27)&lt;=1),DATE($F$12,$A27,1),R27+1)),"")</f>
        <v>44513</v>
      </c>
      <c r="T27" s="33">
        <f>IFERROR(IF(S27=$C27,"",IF(AND($B27=T$16,COUNTIF($F$16:T$16,$B27)&lt;=1),DATE($F$12,$A27,1),S27+1)),"")</f>
        <v>44514</v>
      </c>
      <c r="U27" s="33">
        <f>IFERROR(IF(T27=$C27,"",IF(AND($B27=U$16,COUNTIF($F$16:U$16,$B27)&lt;=1),DATE($F$12,$A27,1),T27+1)),"")</f>
        <v>44515</v>
      </c>
      <c r="V27" s="33">
        <f>IFERROR(IF(U27=$C27,"",IF(AND($B27=V$16,COUNTIF($F$16:V$16,$B27)&lt;=1),DATE($F$12,$A27,1),U27+1)),"")</f>
        <v>44516</v>
      </c>
      <c r="W27" s="33">
        <f>IFERROR(IF(V27=$C27,"",IF(AND($B27=W$16,COUNTIF($F$16:W$16,$B27)&lt;=1),DATE($F$12,$A27,1),V27+1)),"")</f>
        <v>44517</v>
      </c>
      <c r="X27" s="33">
        <f>IFERROR(IF(W27=$C27,"",IF(AND($B27=X$16,COUNTIF($F$16:X$16,$B27)&lt;=1),DATE($F$12,$A27,1),W27+1)),"")</f>
        <v>44518</v>
      </c>
      <c r="Y27" s="33">
        <f>IFERROR(IF(X27=$C27,"",IF(AND($B27=Y$16,COUNTIF($F$16:Y$16,$B27)&lt;=1),DATE($F$12,$A27,1),X27+1)),"")</f>
        <v>44519</v>
      </c>
      <c r="Z27" s="33">
        <f>IFERROR(IF(Y27=$C27,"",IF(AND($B27=Z$16,COUNTIF($F$16:Z$16,$B27)&lt;=1),DATE($F$12,$A27,1),Y27+1)),"")</f>
        <v>44520</v>
      </c>
      <c r="AA27" s="33">
        <f>IFERROR(IF(Z27=$C27,"",IF(AND($B27=AA$16,COUNTIF($F$16:AA$16,$B27)&lt;=1),DATE($F$12,$A27,1),Z27+1)),"")</f>
        <v>44521</v>
      </c>
      <c r="AB27" s="33">
        <f>IFERROR(IF(AA27=$C27,"",IF(AND($B27=AB$16,COUNTIF($F$16:AB$16,$B27)&lt;=1),DATE($F$12,$A27,1),AA27+1)),"")</f>
        <v>44522</v>
      </c>
      <c r="AC27" s="33">
        <f>IFERROR(IF(AB27=$C27,"",IF(AND($B27=AC$16,COUNTIF($F$16:AC$16,$B27)&lt;=1),DATE($F$12,$A27,1),AB27+1)),"")</f>
        <v>44523</v>
      </c>
      <c r="AD27" s="33">
        <f>IFERROR(IF(AC27=$C27,"",IF(AND($B27=AD$16,COUNTIF($F$16:AD$16,$B27)&lt;=1),DATE($F$12,$A27,1),AC27+1)),"")</f>
        <v>44524</v>
      </c>
      <c r="AE27" s="33">
        <f>IFERROR(IF(AD27=$C27,"",IF(AND($B27=AE$16,COUNTIF($F$16:AE$16,$B27)&lt;=1),DATE($F$12,$A27,1),AD27+1)),"")</f>
        <v>44525</v>
      </c>
      <c r="AF27" s="33">
        <f>IFERROR(IF(AE27=$C27,"",IF(AND($B27=AF$16,COUNTIF($F$16:AF$16,$B27)&lt;=1),DATE($F$12,$A27,1),AE27+1)),"")</f>
        <v>44526</v>
      </c>
      <c r="AG27" s="33">
        <f>IFERROR(IF(AF27=$C27,"",IF(AND($B27=AG$16,COUNTIF($F$16:AG$16,$B27)&lt;=1),DATE($F$12,$A27,1),AF27+1)),"")</f>
        <v>44527</v>
      </c>
      <c r="AH27" s="33">
        <f>IFERROR(IF(AG27=$C27,"",IF(AND($B27=AH$16,COUNTIF($F$16:AH$16,$B27)&lt;=1),DATE($F$12,$A27,1),AG27+1)),"")</f>
        <v>44528</v>
      </c>
      <c r="AI27" s="33">
        <f>IFERROR(IF(AH27=$C27,"",IF(AND($B27=AI$16,COUNTIF($F$16:AI$16,$B27)&lt;=1),DATE($F$12,$A27,1),AH27+1)),"")</f>
        <v>44529</v>
      </c>
      <c r="AJ27" s="33">
        <f>IFERROR(IF(AI27=$C27,"",IF(AND($B27=AJ$16,COUNTIF($F$16:AJ$16,$B27)&lt;=1),DATE($F$12,$A27,1),AI27+1)),"")</f>
        <v>44530</v>
      </c>
      <c r="AK27" s="33" t="str">
        <f>IFERROR(IF(AJ27=$C27,"",IF(AND($B27=AK$16,COUNTIF($F$16:AK$16,$B27)&lt;=1),DATE($F$12,$A27,1),AJ27+1)),"")</f>
        <v/>
      </c>
      <c r="AL27" s="33" t="str">
        <f>IFERROR(IF(AK27=$C27,"",IF(AND($B27=AL$16,COUNTIF($F$16:AL$16,$B27)&lt;=1),DATE($F$12,$A27,1),AK27+1)),"")</f>
        <v/>
      </c>
      <c r="AM27" s="33" t="str">
        <f>IFERROR(IF(AL27=$C27,"",IF(AND($B27=AM$16,COUNTIF($F$16:AM$16,$B27)&lt;=1),DATE($F$12,$A27,1),AL27+1)),"")</f>
        <v/>
      </c>
      <c r="AN27" s="33" t="str">
        <f>IFERROR(IF(AM27=$C27,"",IF(AND($B27=AN$16,COUNTIF($F$16:AN$16,$B27)&lt;=1),DATE($F$12,$A27,1),AM27+1)),"")</f>
        <v/>
      </c>
      <c r="AO27" s="33" t="str">
        <f>IFERROR(IF(AN27=$C27,"",IF(AND($B27=AO$16,COUNTIF($F$16:AO$16,$B27)&lt;=1),DATE($F$12,$A27,1),AN27+1)),"")</f>
        <v/>
      </c>
      <c r="AP27" s="33" t="str">
        <f>IFERROR(IF(AO27=$C27,"",IF(AND($B27=AP$16,COUNTIF($F$16:AP$16,$B27)&lt;=1),DATE($F$12,$A27,1),AO27+1)),"")</f>
        <v/>
      </c>
      <c r="AQ27" s="33" t="str">
        <f>IFERROR(IF(AP27=$C27,"",IF(AND($B27=AQ$16,COUNTIF($F$16:AQ$16,$B27)&lt;=1),DATE($F$12,$A27,1),AP27+1)),"")</f>
        <v/>
      </c>
      <c r="AR27" s="33" t="str">
        <f>IFERROR(IF(AQ27=$C27,"",IF(AND($B27=AR$16,COUNTIF($F$16:AR$16,$B27)&lt;=1),DATE($F$12,$A27,1),AQ27+1)),"")</f>
        <v/>
      </c>
      <c r="AS27" s="33" t="str">
        <f>IFERROR(IF(AR27=$C27,"",IF(AND($B27=AS$16,COUNTIF($F$16:AS$16,$B27)&lt;=1),DATE($F$12,$A27,1),AR27+1)),"")</f>
        <v/>
      </c>
      <c r="AT27" s="33" t="str">
        <f>IFERROR(IF(AS27=$C27,"",IF(AND($B27=AT$16,COUNTIF($F$16:AT$16,$B27)&lt;=1),DATE($F$12,$A27,1),AS27+1)),"")</f>
        <v/>
      </c>
      <c r="AU27" s="33" t="str">
        <f>IFERROR(IF(AT27=$C27,"",IF(AND($B27=AU$16,COUNTIF($F$16:AU$16,$B27)&lt;=1),DATE($F$12,$A27,1),AT27+1)),"")</f>
        <v/>
      </c>
    </row>
    <row r="28" spans="1:47" ht="15.75" thickBot="1" x14ac:dyDescent="0.3">
      <c r="A28" s="3">
        <v>12</v>
      </c>
      <c r="B28" s="3" t="str">
        <f t="shared" si="0"/>
        <v>qua</v>
      </c>
      <c r="C28" s="6">
        <f t="shared" si="1"/>
        <v>44561</v>
      </c>
      <c r="D28" s="2"/>
      <c r="E28" s="32" t="s">
        <v>13</v>
      </c>
      <c r="F28" s="34" t="str">
        <f>IFERROR(IF(E28=$C28,"",IF(AND($B28=F$16,COUNTIF($F$16:F$16,$B28)&lt;=1),DATE($F$12,$A28,1),E28+1)),"")</f>
        <v/>
      </c>
      <c r="G28" s="34" t="str">
        <f>IFERROR(IF(F28=$C28,"",IF(AND($B28=G$16,COUNTIF($F$16:G$16,$B28)&lt;=1),DATE($F$12,$A28,1),F28+1)),"")</f>
        <v/>
      </c>
      <c r="H28" s="34" t="str">
        <f>IFERROR(IF(G28=$C28,"",IF(AND($B28=H$16,COUNTIF($F$16:H$16,$B28)&lt;=1),DATE($F$12,$A28,1),G28+1)),"")</f>
        <v/>
      </c>
      <c r="I28" s="34">
        <f>IFERROR(IF(H28=$C28,"",IF(AND($B28=I$16,COUNTIF($F$16:I$16,$B28)&lt;=1),DATE($F$12,$A28,1),H28+1)),"")</f>
        <v>44531</v>
      </c>
      <c r="J28" s="34">
        <f>IFERROR(IF(I28=$C28,"",IF(AND($B28=J$16,COUNTIF($F$16:J$16,$B28)&lt;=1),DATE($F$12,$A28,1),I28+1)),"")</f>
        <v>44532</v>
      </c>
      <c r="K28" s="34">
        <f>IFERROR(IF(J28=$C28,"",IF(AND($B28=K$16,COUNTIF($F$16:K$16,$B28)&lt;=1),DATE($F$12,$A28,1),J28+1)),"")</f>
        <v>44533</v>
      </c>
      <c r="L28" s="34">
        <f>IFERROR(IF(K28=$C28,"",IF(AND($B28=L$16,COUNTIF($F$16:L$16,$B28)&lt;=1),DATE($F$12,$A28,1),K28+1)),"")</f>
        <v>44534</v>
      </c>
      <c r="M28" s="34">
        <f>IFERROR(IF(L28=$C28,"",IF(AND($B28=M$16,COUNTIF($F$16:M$16,$B28)&lt;=1),DATE($F$12,$A28,1),L28+1)),"")</f>
        <v>44535</v>
      </c>
      <c r="N28" s="34">
        <f>IFERROR(IF(M28=$C28,"",IF(AND($B28=N$16,COUNTIF($F$16:N$16,$B28)&lt;=1),DATE($F$12,$A28,1),M28+1)),"")</f>
        <v>44536</v>
      </c>
      <c r="O28" s="34">
        <f>IFERROR(IF(N28=$C28,"",IF(AND($B28=O$16,COUNTIF($F$16:O$16,$B28)&lt;=1),DATE($F$12,$A28,1),N28+1)),"")</f>
        <v>44537</v>
      </c>
      <c r="P28" s="34">
        <f>IFERROR(IF(O28=$C28,"",IF(AND($B28=P$16,COUNTIF($F$16:P$16,$B28)&lt;=1),DATE($F$12,$A28,1),O28+1)),"")</f>
        <v>44538</v>
      </c>
      <c r="Q28" s="34">
        <f>IFERROR(IF(P28=$C28,"",IF(AND($B28=Q$16,COUNTIF($F$16:Q$16,$B28)&lt;=1),DATE($F$12,$A28,1),P28+1)),"")</f>
        <v>44539</v>
      </c>
      <c r="R28" s="34">
        <f>IFERROR(IF(Q28=$C28,"",IF(AND($B28=R$16,COUNTIF($F$16:R$16,$B28)&lt;=1),DATE($F$12,$A28,1),Q28+1)),"")</f>
        <v>44540</v>
      </c>
      <c r="S28" s="34">
        <f>IFERROR(IF(R28=$C28,"",IF(AND($B28=S$16,COUNTIF($F$16:S$16,$B28)&lt;=1),DATE($F$12,$A28,1),R28+1)),"")</f>
        <v>44541</v>
      </c>
      <c r="T28" s="34">
        <f>IFERROR(IF(S28=$C28,"",IF(AND($B28=T$16,COUNTIF($F$16:T$16,$B28)&lt;=1),DATE($F$12,$A28,1),S28+1)),"")</f>
        <v>44542</v>
      </c>
      <c r="U28" s="34">
        <f>IFERROR(IF(T28=$C28,"",IF(AND($B28=U$16,COUNTIF($F$16:U$16,$B28)&lt;=1),DATE($F$12,$A28,1),T28+1)),"")</f>
        <v>44543</v>
      </c>
      <c r="V28" s="34">
        <f>IFERROR(IF(U28=$C28,"",IF(AND($B28=V$16,COUNTIF($F$16:V$16,$B28)&lt;=1),DATE($F$12,$A28,1),U28+1)),"")</f>
        <v>44544</v>
      </c>
      <c r="W28" s="34">
        <f>IFERROR(IF(V28=$C28,"",IF(AND($B28=W$16,COUNTIF($F$16:W$16,$B28)&lt;=1),DATE($F$12,$A28,1),V28+1)),"")</f>
        <v>44545</v>
      </c>
      <c r="X28" s="34">
        <f>IFERROR(IF(W28=$C28,"",IF(AND($B28=X$16,COUNTIF($F$16:X$16,$B28)&lt;=1),DATE($F$12,$A28,1),W28+1)),"")</f>
        <v>44546</v>
      </c>
      <c r="Y28" s="34">
        <f>IFERROR(IF(X28=$C28,"",IF(AND($B28=Y$16,COUNTIF($F$16:Y$16,$B28)&lt;=1),DATE($F$12,$A28,1),X28+1)),"")</f>
        <v>44547</v>
      </c>
      <c r="Z28" s="34">
        <f>IFERROR(IF(Y28=$C28,"",IF(AND($B28=Z$16,COUNTIF($F$16:Z$16,$B28)&lt;=1),DATE($F$12,$A28,1),Y28+1)),"")</f>
        <v>44548</v>
      </c>
      <c r="AA28" s="34">
        <f>IFERROR(IF(Z28=$C28,"",IF(AND($B28=AA$16,COUNTIF($F$16:AA$16,$B28)&lt;=1),DATE($F$12,$A28,1),Z28+1)),"")</f>
        <v>44549</v>
      </c>
      <c r="AB28" s="34">
        <f>IFERROR(IF(AA28=$C28,"",IF(AND($B28=AB$16,COUNTIF($F$16:AB$16,$B28)&lt;=1),DATE($F$12,$A28,1),AA28+1)),"")</f>
        <v>44550</v>
      </c>
      <c r="AC28" s="34">
        <f>IFERROR(IF(AB28=$C28,"",IF(AND($B28=AC$16,COUNTIF($F$16:AC$16,$B28)&lt;=1),DATE($F$12,$A28,1),AB28+1)),"")</f>
        <v>44551</v>
      </c>
      <c r="AD28" s="34">
        <f>IFERROR(IF(AC28=$C28,"",IF(AND($B28=AD$16,COUNTIF($F$16:AD$16,$B28)&lt;=1),DATE($F$12,$A28,1),AC28+1)),"")</f>
        <v>44552</v>
      </c>
      <c r="AE28" s="34">
        <f>IFERROR(IF(AD28=$C28,"",IF(AND($B28=AE$16,COUNTIF($F$16:AE$16,$B28)&lt;=1),DATE($F$12,$A28,1),AD28+1)),"")</f>
        <v>44553</v>
      </c>
      <c r="AF28" s="34">
        <f>IFERROR(IF(AE28=$C28,"",IF(AND($B28=AF$16,COUNTIF($F$16:AF$16,$B28)&lt;=1),DATE($F$12,$A28,1),AE28+1)),"")</f>
        <v>44554</v>
      </c>
      <c r="AG28" s="34">
        <f>IFERROR(IF(AF28=$C28,"",IF(AND($B28=AG$16,COUNTIF($F$16:AG$16,$B28)&lt;=1),DATE($F$12,$A28,1),AF28+1)),"")</f>
        <v>44555</v>
      </c>
      <c r="AH28" s="34">
        <f>IFERROR(IF(AG28=$C28,"",IF(AND($B28=AH$16,COUNTIF($F$16:AH$16,$B28)&lt;=1),DATE($F$12,$A28,1),AG28+1)),"")</f>
        <v>44556</v>
      </c>
      <c r="AI28" s="34">
        <f>IFERROR(IF(AH28=$C28,"",IF(AND($B28=AI$16,COUNTIF($F$16:AI$16,$B28)&lt;=1),DATE($F$12,$A28,1),AH28+1)),"")</f>
        <v>44557</v>
      </c>
      <c r="AJ28" s="34">
        <f>IFERROR(IF(AI28=$C28,"",IF(AND($B28=AJ$16,COUNTIF($F$16:AJ$16,$B28)&lt;=1),DATE($F$12,$A28,1),AI28+1)),"")</f>
        <v>44558</v>
      </c>
      <c r="AK28" s="34">
        <f>IFERROR(IF(AJ28=$C28,"",IF(AND($B28=AK$16,COUNTIF($F$16:AK$16,$B28)&lt;=1),DATE($F$12,$A28,1),AJ28+1)),"")</f>
        <v>44559</v>
      </c>
      <c r="AL28" s="34">
        <f>IFERROR(IF(AK28=$C28,"",IF(AND($B28=AL$16,COUNTIF($F$16:AL$16,$B28)&lt;=1),DATE($F$12,$A28,1),AK28+1)),"")</f>
        <v>44560</v>
      </c>
      <c r="AM28" s="34">
        <f>IFERROR(IF(AL28=$C28,"",IF(AND($B28=AM$16,COUNTIF($F$16:AM$16,$B28)&lt;=1),DATE($F$12,$A28,1),AL28+1)),"")</f>
        <v>44561</v>
      </c>
      <c r="AN28" s="34" t="str">
        <f>IFERROR(IF(AM28=$C28,"",IF(AND($B28=AN$16,COUNTIF($F$16:AN$16,$B28)&lt;=1),DATE($F$12,$A28,1),AM28+1)),"")</f>
        <v/>
      </c>
      <c r="AO28" s="34" t="str">
        <f>IFERROR(IF(AN28=$C28,"",IF(AND($B28=AO$16,COUNTIF($F$16:AO$16,$B28)&lt;=1),DATE($F$12,$A28,1),AN28+1)),"")</f>
        <v/>
      </c>
      <c r="AP28" s="34" t="str">
        <f>IFERROR(IF(AO28=$C28,"",IF(AND($B28=AP$16,COUNTIF($F$16:AP$16,$B28)&lt;=1),DATE($F$12,$A28,1),AO28+1)),"")</f>
        <v/>
      </c>
      <c r="AQ28" s="34" t="str">
        <f>IFERROR(IF(AP28=$C28,"",IF(AND($B28=AQ$16,COUNTIF($F$16:AQ$16,$B28)&lt;=1),DATE($F$12,$A28,1),AP28+1)),"")</f>
        <v/>
      </c>
      <c r="AR28" s="34" t="str">
        <f>IFERROR(IF(AQ28=$C28,"",IF(AND($B28=AR$16,COUNTIF($F$16:AR$16,$B28)&lt;=1),DATE($F$12,$A28,1),AQ28+1)),"")</f>
        <v/>
      </c>
      <c r="AS28" s="34" t="str">
        <f>IFERROR(IF(AR28=$C28,"",IF(AND($B28=AS$16,COUNTIF($F$16:AS$16,$B28)&lt;=1),DATE($F$12,$A28,1),AR28+1)),"")</f>
        <v/>
      </c>
      <c r="AT28" s="34" t="str">
        <f>IFERROR(IF(AS28=$C28,"",IF(AND($B28=AT$16,COUNTIF($F$16:AT$16,$B28)&lt;=1),DATE($F$12,$A28,1),AS28+1)),"")</f>
        <v/>
      </c>
      <c r="AU28" s="34" t="str">
        <f>IFERROR(IF(AT28=$C28,"",IF(AND($B28=AU$16,COUNTIF($F$16:AU$16,$B28)&lt;=1),DATE($F$12,$A28,1),AT28+1)),"")</f>
        <v/>
      </c>
    </row>
    <row r="33" spans="5:6" x14ac:dyDescent="0.25">
      <c r="E33" s="42" t="s">
        <v>78</v>
      </c>
    </row>
    <row r="34" spans="5:6" x14ac:dyDescent="0.25">
      <c r="E34" s="42" t="s">
        <v>42</v>
      </c>
      <c r="F34" s="42">
        <f>SUMIFS(CONTROLE[Dias],CONTROLE[Funcionário],F10)</f>
        <v>18</v>
      </c>
    </row>
    <row r="35" spans="5:6" x14ac:dyDescent="0.25">
      <c r="E35" s="42" t="s">
        <v>74</v>
      </c>
      <c r="F35" s="42">
        <f>SUMIFS(CONTROLE[Dias],CONTROLE[Funcionário],F10,CONTROLE[Tipo de Licença],"Férias")</f>
        <v>9</v>
      </c>
    </row>
    <row r="36" spans="5:6" x14ac:dyDescent="0.25">
      <c r="E36" s="42" t="s">
        <v>75</v>
      </c>
      <c r="F36" s="42">
        <f>SUMIFS(CONTROLE[Dias],CONTROLE[Funcionário],F10,CONTROLE[Tipo de Licença],"Horas extras")</f>
        <v>4</v>
      </c>
    </row>
    <row r="37" spans="5:6" x14ac:dyDescent="0.25">
      <c r="E37" s="42" t="s">
        <v>76</v>
      </c>
      <c r="F37" s="42">
        <f>SUMIFS(CONTROLE[Dias],CONTROLE[Funcionário],F10,CONTROLE[Tipo de Licença],"Dispensa médica")</f>
        <v>0</v>
      </c>
    </row>
    <row r="38" spans="5:6" x14ac:dyDescent="0.25">
      <c r="E38" s="42" t="s">
        <v>41</v>
      </c>
      <c r="F38" s="42">
        <f>SUMIFS(CONTROLE[Dias],CONTROLE[Funcionário],F10,CONTROLE[Tipo de Licença],"Outros")</f>
        <v>5</v>
      </c>
    </row>
  </sheetData>
  <mergeCells count="2">
    <mergeCell ref="F10:I10"/>
    <mergeCell ref="F12:I12"/>
  </mergeCells>
  <conditionalFormatting sqref="F17:AU28">
    <cfRule type="expression" dxfId="35" priority="6">
      <formula>OR(F$16="Dom",F$16="Sáb")</formula>
    </cfRule>
  </conditionalFormatting>
  <dataValidations disablePrompts="1" count="1">
    <dataValidation type="list" allowBlank="1" showInputMessage="1" showErrorMessage="1" sqref="F10">
      <formula1>INDIRECT("FUNCIONÁRIOS[Funcionários]")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1E8C5CA-0076-4E5C-9E81-A44124BD15B1}">
            <xm:f>COUNTIFS(ListaFuncionarios,$F$10,DataIni,"&lt;="&amp;F17,DataFim,"&gt;="&amp;F17,ListaLicencas,'Tipos de Licença'!$B$12)&gt;0</xm:f>
            <x14:dxf>
              <fill>
                <patternFill>
                  <bgColor rgb="FF2A9D8F"/>
                </patternFill>
              </fill>
            </x14:dxf>
          </x14:cfRule>
          <x14:cfRule type="expression" priority="8" id="{DC903D55-92DB-4DE0-ABC8-B1E2079F031C}">
            <xm:f>COUNTIFS(ListaFuncionarios,$F$10,DataIni,"&lt;="&amp;F17,DataFim,"&gt;="&amp;F17,ListaLicencas,'Tipos de Licença'!$B$11)&gt;0</xm:f>
            <x14:dxf>
              <fill>
                <patternFill>
                  <bgColor rgb="FFE76F51"/>
                </patternFill>
              </fill>
            </x14:dxf>
          </x14:cfRule>
          <x14:cfRule type="expression" priority="9" id="{1ADDE836-5480-4104-A68E-119D186F8DA6}">
            <xm:f>COUNTIFS(ListaFuncionarios,$F$10,DataIni,"&lt;="&amp;F17,DataFim,"&gt;="&amp;F17,ListaLicencas,'Tipos de Licença'!$B$10)&gt;0</xm:f>
            <x14:dxf>
              <fill>
                <patternFill>
                  <bgColor theme="8" tint="0.39994506668294322"/>
                </patternFill>
              </fill>
            </x14:dxf>
          </x14:cfRule>
          <x14:cfRule type="expression" priority="10" id="{C9471BFF-9665-4EC0-8D1D-118B81D0DEF3}">
            <xm:f>COUNTIFS(ListaFuncionarios,$F$10,DataIni,"&lt;="&amp;F17,DataFim,"&gt;="&amp;F17,ListaLicencas,'Tipos de Licença'!$B$9)&gt;0</xm:f>
            <x14:dxf>
              <fill>
                <patternFill>
                  <bgColor rgb="FFE9C46A"/>
                </patternFill>
              </fill>
            </x14:dxf>
          </x14:cfRule>
          <xm:sqref>F17:AU28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showGridLines="0" zoomScale="85" zoomScaleNormal="85" workbookViewId="0">
      <selection activeCell="B20" sqref="B20"/>
    </sheetView>
  </sheetViews>
  <sheetFormatPr defaultRowHeight="15" x14ac:dyDescent="0.25"/>
  <cols>
    <col min="1" max="1" width="2.5703125" customWidth="1"/>
    <col min="2" max="2" width="22.140625" customWidth="1"/>
    <col min="3" max="33" width="8.140625" customWidth="1"/>
  </cols>
  <sheetData>
    <row r="1" spans="1:33" s="8" customFormat="1" ht="54" customHeight="1" x14ac:dyDescent="0.5">
      <c r="B1" s="9" t="s">
        <v>0</v>
      </c>
    </row>
    <row r="2" spans="1:33" s="8" customFormat="1" ht="15.75" x14ac:dyDescent="0.25">
      <c r="B2" s="10" t="s">
        <v>21</v>
      </c>
    </row>
    <row r="4" spans="1:33" x14ac:dyDescent="0.25">
      <c r="C4" s="27" t="s">
        <v>47</v>
      </c>
    </row>
    <row r="5" spans="1:33" x14ac:dyDescent="0.25">
      <c r="C5" s="27" t="s">
        <v>46</v>
      </c>
    </row>
    <row r="8" spans="1:33" ht="5.25" customHeight="1" x14ac:dyDescent="0.25">
      <c r="B8" s="7"/>
    </row>
    <row r="9" spans="1:33" x14ac:dyDescent="0.25">
      <c r="B9" s="29" t="s">
        <v>44</v>
      </c>
      <c r="C9" s="55">
        <v>2021</v>
      </c>
      <c r="D9" s="56"/>
      <c r="E9" s="57"/>
    </row>
    <row r="11" spans="1:33" x14ac:dyDescent="0.25">
      <c r="B11" s="29" t="s">
        <v>45</v>
      </c>
      <c r="C11" s="58" t="s">
        <v>5</v>
      </c>
      <c r="D11" s="58"/>
      <c r="E11" s="58"/>
      <c r="F11" s="1">
        <f>VLOOKUP(C11,B29:C40,2,0)</f>
        <v>4</v>
      </c>
    </row>
    <row r="13" spans="1:33" x14ac:dyDescent="0.25">
      <c r="B13" s="1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1">
        <v>8</v>
      </c>
      <c r="J13" s="1">
        <v>9</v>
      </c>
      <c r="K13" s="1">
        <v>10</v>
      </c>
      <c r="L13" s="1">
        <v>11</v>
      </c>
      <c r="M13" s="1">
        <v>12</v>
      </c>
      <c r="N13" s="1">
        <v>13</v>
      </c>
      <c r="O13" s="1">
        <v>14</v>
      </c>
      <c r="P13" s="1">
        <v>15</v>
      </c>
      <c r="Q13" s="1">
        <v>16</v>
      </c>
      <c r="R13" s="1">
        <v>17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</row>
    <row r="14" spans="1:33" ht="29.25" customHeight="1" x14ac:dyDescent="0.25">
      <c r="B14" s="16" t="s">
        <v>43</v>
      </c>
      <c r="C14" s="12" t="str">
        <f>UPPER(TEXT(C15,"ddd"))</f>
        <v>QUI</v>
      </c>
      <c r="D14" s="12" t="str">
        <f t="shared" ref="D14:AG14" si="0">UPPER(TEXT(D15,"ddd"))</f>
        <v>SEX</v>
      </c>
      <c r="E14" s="12" t="str">
        <f t="shared" si="0"/>
        <v>SÁB</v>
      </c>
      <c r="F14" s="12" t="str">
        <f t="shared" si="0"/>
        <v>DOM</v>
      </c>
      <c r="G14" s="12" t="str">
        <f t="shared" si="0"/>
        <v>SEG</v>
      </c>
      <c r="H14" s="12" t="str">
        <f t="shared" si="0"/>
        <v>TER</v>
      </c>
      <c r="I14" s="12" t="str">
        <f t="shared" si="0"/>
        <v>QUA</v>
      </c>
      <c r="J14" s="12" t="str">
        <f t="shared" si="0"/>
        <v>QUI</v>
      </c>
      <c r="K14" s="12" t="str">
        <f t="shared" si="0"/>
        <v>SEX</v>
      </c>
      <c r="L14" s="12" t="str">
        <f t="shared" si="0"/>
        <v>SÁB</v>
      </c>
      <c r="M14" s="12" t="str">
        <f t="shared" si="0"/>
        <v>DOM</v>
      </c>
      <c r="N14" s="12" t="str">
        <f t="shared" si="0"/>
        <v>SEG</v>
      </c>
      <c r="O14" s="12" t="str">
        <f t="shared" si="0"/>
        <v>TER</v>
      </c>
      <c r="P14" s="12" t="str">
        <f t="shared" si="0"/>
        <v>QUA</v>
      </c>
      <c r="Q14" s="12" t="str">
        <f t="shared" si="0"/>
        <v>QUI</v>
      </c>
      <c r="R14" s="12" t="str">
        <f t="shared" si="0"/>
        <v>SEX</v>
      </c>
      <c r="S14" s="12" t="str">
        <f t="shared" si="0"/>
        <v>SÁB</v>
      </c>
      <c r="T14" s="12" t="str">
        <f t="shared" si="0"/>
        <v>DOM</v>
      </c>
      <c r="U14" s="12" t="str">
        <f t="shared" si="0"/>
        <v>SEG</v>
      </c>
      <c r="V14" s="12" t="str">
        <f t="shared" si="0"/>
        <v>TER</v>
      </c>
      <c r="W14" s="12" t="str">
        <f t="shared" si="0"/>
        <v>QUA</v>
      </c>
      <c r="X14" s="12" t="str">
        <f t="shared" si="0"/>
        <v>QUI</v>
      </c>
      <c r="Y14" s="12" t="str">
        <f t="shared" si="0"/>
        <v>SEX</v>
      </c>
      <c r="Z14" s="12" t="str">
        <f t="shared" si="0"/>
        <v>SÁB</v>
      </c>
      <c r="AA14" s="12" t="str">
        <f t="shared" si="0"/>
        <v>DOM</v>
      </c>
      <c r="AB14" s="12" t="str">
        <f t="shared" si="0"/>
        <v>SEG</v>
      </c>
      <c r="AC14" s="12" t="str">
        <f t="shared" si="0"/>
        <v>TER</v>
      </c>
      <c r="AD14" s="12" t="str">
        <f t="shared" si="0"/>
        <v>QUA</v>
      </c>
      <c r="AE14" s="12" t="str">
        <f t="shared" si="0"/>
        <v>QUI</v>
      </c>
      <c r="AF14" s="12" t="str">
        <f t="shared" si="0"/>
        <v>SEX</v>
      </c>
      <c r="AG14" s="13" t="str">
        <f t="shared" si="0"/>
        <v>SÁB</v>
      </c>
    </row>
    <row r="15" spans="1:33" x14ac:dyDescent="0.25">
      <c r="B15" s="14"/>
      <c r="C15" s="11">
        <f>DATE(C9,F11,1)</f>
        <v>44287</v>
      </c>
      <c r="D15" s="11">
        <f>IFERROR(IF(C15=DAY(EOMONTH(DATE($C$9,$F$11,1),0)),"",C15+1),"")</f>
        <v>44288</v>
      </c>
      <c r="E15" s="11">
        <f t="shared" ref="E15:AG15" si="1">IFERROR(IF(D15=DAY(EOMONTH(DATE($C$9,$F$11,1),0)),"",D15+1),"")</f>
        <v>44289</v>
      </c>
      <c r="F15" s="11">
        <f t="shared" si="1"/>
        <v>44290</v>
      </c>
      <c r="G15" s="11">
        <f t="shared" si="1"/>
        <v>44291</v>
      </c>
      <c r="H15" s="11">
        <f t="shared" si="1"/>
        <v>44292</v>
      </c>
      <c r="I15" s="11">
        <f t="shared" si="1"/>
        <v>44293</v>
      </c>
      <c r="J15" s="11">
        <f t="shared" si="1"/>
        <v>44294</v>
      </c>
      <c r="K15" s="11">
        <f t="shared" si="1"/>
        <v>44295</v>
      </c>
      <c r="L15" s="11">
        <f t="shared" si="1"/>
        <v>44296</v>
      </c>
      <c r="M15" s="11">
        <f t="shared" si="1"/>
        <v>44297</v>
      </c>
      <c r="N15" s="11">
        <f t="shared" si="1"/>
        <v>44298</v>
      </c>
      <c r="O15" s="11">
        <f t="shared" si="1"/>
        <v>44299</v>
      </c>
      <c r="P15" s="11">
        <f t="shared" si="1"/>
        <v>44300</v>
      </c>
      <c r="Q15" s="11">
        <f t="shared" si="1"/>
        <v>44301</v>
      </c>
      <c r="R15" s="11">
        <f t="shared" si="1"/>
        <v>44302</v>
      </c>
      <c r="S15" s="11">
        <f t="shared" si="1"/>
        <v>44303</v>
      </c>
      <c r="T15" s="11">
        <f t="shared" si="1"/>
        <v>44304</v>
      </c>
      <c r="U15" s="11">
        <f t="shared" si="1"/>
        <v>44305</v>
      </c>
      <c r="V15" s="11">
        <f t="shared" si="1"/>
        <v>44306</v>
      </c>
      <c r="W15" s="11">
        <f t="shared" si="1"/>
        <v>44307</v>
      </c>
      <c r="X15" s="11">
        <f t="shared" si="1"/>
        <v>44308</v>
      </c>
      <c r="Y15" s="11">
        <f t="shared" si="1"/>
        <v>44309</v>
      </c>
      <c r="Z15" s="11">
        <f t="shared" si="1"/>
        <v>44310</v>
      </c>
      <c r="AA15" s="11">
        <f t="shared" si="1"/>
        <v>44311</v>
      </c>
      <c r="AB15" s="11">
        <f t="shared" si="1"/>
        <v>44312</v>
      </c>
      <c r="AC15" s="11">
        <f t="shared" si="1"/>
        <v>44313</v>
      </c>
      <c r="AD15" s="11">
        <f t="shared" si="1"/>
        <v>44314</v>
      </c>
      <c r="AE15" s="11">
        <f t="shared" si="1"/>
        <v>44315</v>
      </c>
      <c r="AF15" s="11">
        <f t="shared" si="1"/>
        <v>44316</v>
      </c>
      <c r="AG15" s="15">
        <f t="shared" si="1"/>
        <v>44317</v>
      </c>
    </row>
    <row r="16" spans="1:33" x14ac:dyDescent="0.25">
      <c r="A16" s="2"/>
      <c r="B16" s="20" t="s">
        <v>33</v>
      </c>
      <c r="C16" s="17" t="str" cm="1">
        <f t="array" ref="C16">IF(C$15="","",IF(OR(C$14="Dom",C$14="Sáb"),"Fds",IF(COUNTIFS(ListaFuncionarios,$B16,DataIni,"&lt;="&amp;DATE($C$9,$F$11,DAY(C$15)),DataFim,"&gt;="&amp;DATE($C$9,$F$11,DAY(C$15)))&gt;0,"Folga","Normal")))</f>
        <v>Normal</v>
      </c>
      <c r="D16" s="18" t="str" cm="1">
        <f t="array" ref="D16">IF(D$15="","",IF(OR(D$14="Dom",D$14="Sáb"),"Fds",IF(COUNTIFS(ListaFuncionarios,$B16,DataIni,"&lt;="&amp;DATE($C$9,$F$11,DAY(D$15)),DataFim,"&gt;="&amp;DATE($C$9,$F$11,DAY(D$15)))&gt;0,"Folga","Normal")))</f>
        <v>Normal</v>
      </c>
      <c r="E16" s="18" t="str" cm="1">
        <f t="array" ref="E16">IF(E$15="","",IF(OR(E$14="Dom",E$14="Sáb"),"Fds",IF(COUNTIFS(ListaFuncionarios,$B16,DataIni,"&lt;="&amp;DATE($C$9,$F$11,DAY(E$15)),DataFim,"&gt;="&amp;DATE($C$9,$F$11,DAY(E$15)))&gt;0,"Folga","Normal")))</f>
        <v>Fds</v>
      </c>
      <c r="F16" s="18" t="str" cm="1">
        <f t="array" ref="F16">IF(F$15="","",IF(OR(F$14="Dom",F$14="Sáb"),"Fds",IF(COUNTIFS(ListaFuncionarios,$B16,DataIni,"&lt;="&amp;DATE($C$9,$F$11,DAY(F$15)),DataFim,"&gt;="&amp;DATE($C$9,$F$11,DAY(F$15)))&gt;0,"Folga","Normal")))</f>
        <v>Fds</v>
      </c>
      <c r="G16" s="18" t="str" cm="1">
        <f t="array" ref="G16">IF(G$15="","",IF(OR(G$14="Dom",G$14="Sáb"),"Fds",IF(COUNTIFS(ListaFuncionarios,$B16,DataIni,"&lt;="&amp;DATE($C$9,$F$11,DAY(G$15)),DataFim,"&gt;="&amp;DATE($C$9,$F$11,DAY(G$15)))&gt;0,"Folga","Normal")))</f>
        <v>Normal</v>
      </c>
      <c r="H16" s="18" t="str" cm="1">
        <f t="array" ref="H16">IF(H$15="","",IF(OR(H$14="Dom",H$14="Sáb"),"Fds",IF(COUNTIFS(ListaFuncionarios,$B16,DataIni,"&lt;="&amp;DATE($C$9,$F$11,DAY(H$15)),DataFim,"&gt;="&amp;DATE($C$9,$F$11,DAY(H$15)))&gt;0,"Folga","Normal")))</f>
        <v>Normal</v>
      </c>
      <c r="I16" s="18" t="str" cm="1">
        <f t="array" ref="I16">IF(I$15="","",IF(OR(I$14="Dom",I$14="Sáb"),"Fds",IF(COUNTIFS(ListaFuncionarios,$B16,DataIni,"&lt;="&amp;DATE($C$9,$F$11,DAY(I$15)),DataFim,"&gt;="&amp;DATE($C$9,$F$11,DAY(I$15)))&gt;0,"Folga","Normal")))</f>
        <v>Normal</v>
      </c>
      <c r="J16" s="18" t="str" cm="1">
        <f t="array" ref="J16">IF(J$15="","",IF(OR(J$14="Dom",J$14="Sáb"),"Fds",IF(COUNTIFS(ListaFuncionarios,$B16,DataIni,"&lt;="&amp;DATE($C$9,$F$11,DAY(J$15)),DataFim,"&gt;="&amp;DATE($C$9,$F$11,DAY(J$15)))&gt;0,"Folga","Normal")))</f>
        <v>Normal</v>
      </c>
      <c r="K16" s="18" t="str" cm="1">
        <f t="array" ref="K16">IF(K$15="","",IF(OR(K$14="Dom",K$14="Sáb"),"Fds",IF(COUNTIFS(ListaFuncionarios,$B16,DataIni,"&lt;="&amp;DATE($C$9,$F$11,DAY(K$15)),DataFim,"&gt;="&amp;DATE($C$9,$F$11,DAY(K$15)))&gt;0,"Folga","Normal")))</f>
        <v>Normal</v>
      </c>
      <c r="L16" s="18" t="str" cm="1">
        <f t="array" ref="L16">IF(L$15="","",IF(OR(L$14="Dom",L$14="Sáb"),"Fds",IF(COUNTIFS(ListaFuncionarios,$B16,DataIni,"&lt;="&amp;DATE($C$9,$F$11,DAY(L$15)),DataFim,"&gt;="&amp;DATE($C$9,$F$11,DAY(L$15)))&gt;0,"Folga","Normal")))</f>
        <v>Fds</v>
      </c>
      <c r="M16" s="18" t="str" cm="1">
        <f t="array" ref="M16">IF(M$15="","",IF(OR(M$14="Dom",M$14="Sáb"),"Fds",IF(COUNTIFS(ListaFuncionarios,$B16,DataIni,"&lt;="&amp;DATE($C$9,$F$11,DAY(M$15)),DataFim,"&gt;="&amp;DATE($C$9,$F$11,DAY(M$15)))&gt;0,"Folga","Normal")))</f>
        <v>Fds</v>
      </c>
      <c r="N16" s="18" t="str" cm="1">
        <f t="array" ref="N16">IF(N$15="","",IF(OR(N$14="Dom",N$14="Sáb"),"Fds",IF(COUNTIFS(ListaFuncionarios,$B16,DataIni,"&lt;="&amp;DATE($C$9,$F$11,DAY(N$15)),DataFim,"&gt;="&amp;DATE($C$9,$F$11,DAY(N$15)))&gt;0,"Folga","Normal")))</f>
        <v>Folga</v>
      </c>
      <c r="O16" s="18" t="str" cm="1">
        <f t="array" ref="O16">IF(O$15="","",IF(OR(O$14="Dom",O$14="Sáb"),"Fds",IF(COUNTIFS(ListaFuncionarios,$B16,DataIni,"&lt;="&amp;DATE($C$9,$F$11,DAY(O$15)),DataFim,"&gt;="&amp;DATE($C$9,$F$11,DAY(O$15)))&gt;0,"Folga","Normal")))</f>
        <v>Folga</v>
      </c>
      <c r="P16" s="18" t="str" cm="1">
        <f t="array" ref="P16">IF(P$15="","",IF(OR(P$14="Dom",P$14="Sáb"),"Fds",IF(COUNTIFS(ListaFuncionarios,$B16,DataIni,"&lt;="&amp;DATE($C$9,$F$11,DAY(P$15)),DataFim,"&gt;="&amp;DATE($C$9,$F$11,DAY(P$15)))&gt;0,"Folga","Normal")))</f>
        <v>Folga</v>
      </c>
      <c r="Q16" s="18" t="str" cm="1">
        <f t="array" ref="Q16">IF(Q$15="","",IF(OR(Q$14="Dom",Q$14="Sáb"),"Fds",IF(COUNTIFS(ListaFuncionarios,$B16,DataIni,"&lt;="&amp;DATE($C$9,$F$11,DAY(Q$15)),DataFim,"&gt;="&amp;DATE($C$9,$F$11,DAY(Q$15)))&gt;0,"Folga","Normal")))</f>
        <v>Folga</v>
      </c>
      <c r="R16" s="18" t="str" cm="1">
        <f t="array" ref="R16">IF(R$15="","",IF(OR(R$14="Dom",R$14="Sáb"),"Fds",IF(COUNTIFS(ListaFuncionarios,$B16,DataIni,"&lt;="&amp;DATE($C$9,$F$11,DAY(R$15)),DataFim,"&gt;="&amp;DATE($C$9,$F$11,DAY(R$15)))&gt;0,"Folga","Normal")))</f>
        <v>Folga</v>
      </c>
      <c r="S16" s="18" t="str" cm="1">
        <f t="array" ref="S16">IF(S$15="","",IF(OR(S$14="Dom",S$14="Sáb"),"Fds",IF(COUNTIFS(ListaFuncionarios,$B16,DataIni,"&lt;="&amp;DATE($C$9,$F$11,DAY(S$15)),DataFim,"&gt;="&amp;DATE($C$9,$F$11,DAY(S$15)))&gt;0,"Folga","Normal")))</f>
        <v>Fds</v>
      </c>
      <c r="T16" s="18" t="str" cm="1">
        <f t="array" ref="T16">IF(T$15="","",IF(OR(T$14="Dom",T$14="Sáb"),"Fds",IF(COUNTIFS(ListaFuncionarios,$B16,DataIni,"&lt;="&amp;DATE($C$9,$F$11,DAY(T$15)),DataFim,"&gt;="&amp;DATE($C$9,$F$11,DAY(T$15)))&gt;0,"Folga","Normal")))</f>
        <v>Fds</v>
      </c>
      <c r="U16" s="18" t="str" cm="1">
        <f t="array" ref="U16">IF(U$15="","",IF(OR(U$14="Dom",U$14="Sáb"),"Fds",IF(COUNTIFS(ListaFuncionarios,$B16,DataIni,"&lt;="&amp;DATE($C$9,$F$11,DAY(U$15)),DataFim,"&gt;="&amp;DATE($C$9,$F$11,DAY(U$15)))&gt;0,"Folga","Normal")))</f>
        <v>Folga</v>
      </c>
      <c r="V16" s="18" t="str" cm="1">
        <f t="array" ref="V16">IF(V$15="","",IF(OR(V$14="Dom",V$14="Sáb"),"Fds",IF(COUNTIFS(ListaFuncionarios,$B16,DataIni,"&lt;="&amp;DATE($C$9,$F$11,DAY(V$15)),DataFim,"&gt;="&amp;DATE($C$9,$F$11,DAY(V$15)))&gt;0,"Folga","Normal")))</f>
        <v>Folga</v>
      </c>
      <c r="W16" s="18" t="str" cm="1">
        <f t="array" ref="W16">IF(W$15="","",IF(OR(W$14="Dom",W$14="Sáb"),"Fds",IF(COUNTIFS(ListaFuncionarios,$B16,DataIni,"&lt;="&amp;DATE($C$9,$F$11,DAY(W$15)),DataFim,"&gt;="&amp;DATE($C$9,$F$11,DAY(W$15)))&gt;0,"Folga","Normal")))</f>
        <v>Folga</v>
      </c>
      <c r="X16" s="18" t="str" cm="1">
        <f t="array" ref="X16">IF(X$15="","",IF(OR(X$14="Dom",X$14="Sáb"),"Fds",IF(COUNTIFS(ListaFuncionarios,$B16,DataIni,"&lt;="&amp;DATE($C$9,$F$11,DAY(X$15)),DataFim,"&gt;="&amp;DATE($C$9,$F$11,DAY(X$15)))&gt;0,"Folga","Normal")))</f>
        <v>Folga</v>
      </c>
      <c r="Y16" s="18" t="str" cm="1">
        <f t="array" ref="Y16">IF(Y$15="","",IF(OR(Y$14="Dom",Y$14="Sáb"),"Fds",IF(COUNTIFS(ListaFuncionarios,$B16,DataIni,"&lt;="&amp;DATE($C$9,$F$11,DAY(Y$15)),DataFim,"&gt;="&amp;DATE($C$9,$F$11,DAY(Y$15)))&gt;0,"Folga","Normal")))</f>
        <v>Folga</v>
      </c>
      <c r="Z16" s="18" t="str" cm="1">
        <f t="array" ref="Z16">IF(Z$15="","",IF(OR(Z$14="Dom",Z$14="Sáb"),"Fds",IF(COUNTIFS(ListaFuncionarios,$B16,DataIni,"&lt;="&amp;DATE($C$9,$F$11,DAY(Z$15)),DataFim,"&gt;="&amp;DATE($C$9,$F$11,DAY(Z$15)))&gt;0,"Folga","Normal")))</f>
        <v>Fds</v>
      </c>
      <c r="AA16" s="18" t="str" cm="1">
        <f t="array" ref="AA16">IF(AA$15="","",IF(OR(AA$14="Dom",AA$14="Sáb"),"Fds",IF(COUNTIFS(ListaFuncionarios,$B16,DataIni,"&lt;="&amp;DATE($C$9,$F$11,DAY(AA$15)),DataFim,"&gt;="&amp;DATE($C$9,$F$11,DAY(AA$15)))&gt;0,"Folga","Normal")))</f>
        <v>Fds</v>
      </c>
      <c r="AB16" s="18" t="str" cm="1">
        <f t="array" ref="AB16">IF(AB$15="","",IF(OR(AB$14="Dom",AB$14="Sáb"),"Fds",IF(COUNTIFS(ListaFuncionarios,$B16,DataIni,"&lt;="&amp;DATE($C$9,$F$11,DAY(AB$15)),DataFim,"&gt;="&amp;DATE($C$9,$F$11,DAY(AB$15)))&gt;0,"Folga","Normal")))</f>
        <v>Normal</v>
      </c>
      <c r="AC16" s="18" t="str" cm="1">
        <f t="array" ref="AC16">IF(AC$15="","",IF(OR(AC$14="Dom",AC$14="Sáb"),"Fds",IF(COUNTIFS(ListaFuncionarios,$B16,DataIni,"&lt;="&amp;DATE($C$9,$F$11,DAY(AC$15)),DataFim,"&gt;="&amp;DATE($C$9,$F$11,DAY(AC$15)))&gt;0,"Folga","Normal")))</f>
        <v>Normal</v>
      </c>
      <c r="AD16" s="18" t="str" cm="1">
        <f t="array" ref="AD16">IF(AD$15="","",IF(OR(AD$14="Dom",AD$14="Sáb"),"Fds",IF(COUNTIFS(ListaFuncionarios,$B16,DataIni,"&lt;="&amp;DATE($C$9,$F$11,DAY(AD$15)),DataFim,"&gt;="&amp;DATE($C$9,$F$11,DAY(AD$15)))&gt;0,"Folga","Normal")))</f>
        <v>Normal</v>
      </c>
      <c r="AE16" s="18" t="str" cm="1">
        <f t="array" ref="AE16">IF(AE$15="","",IF(OR(AE$14="Dom",AE$14="Sáb"),"Fds",IF(COUNTIFS(ListaFuncionarios,$B16,DataIni,"&lt;="&amp;DATE($C$9,$F$11,DAY(AE$15)),DataFim,"&gt;="&amp;DATE($C$9,$F$11,DAY(AE$15)))&gt;0,"Folga","Normal")))</f>
        <v>Normal</v>
      </c>
      <c r="AF16" s="18" t="str" cm="1">
        <f t="array" ref="AF16">IF(AF$15="","",IF(OR(AF$14="Dom",AF$14="Sáb"),"Fds",IF(COUNTIFS(ListaFuncionarios,$B16,DataIni,"&lt;="&amp;DATE($C$9,$F$11,DAY(AF$15)),DataFim,"&gt;="&amp;DATE($C$9,$F$11,DAY(AF$15)))&gt;0,"Folga","Normal")))</f>
        <v>Normal</v>
      </c>
      <c r="AG16" s="19" t="str" cm="1">
        <f t="array" ref="AG16">IF(AG$15="","",IF(OR(AG$14="Dom",AG$14="Sáb"),"Fds",IF(COUNTIFS(ListaFuncionarios,$B16,DataIni,"&lt;="&amp;DATE($C$9,$F$11,DAY(AG$15)),DataFim,"&gt;="&amp;DATE($C$9,$F$11,DAY(AG$15)))&gt;0,"Folga","Normal")))</f>
        <v>Fds</v>
      </c>
    </row>
    <row r="17" spans="1:33" x14ac:dyDescent="0.25">
      <c r="A17" s="2"/>
      <c r="B17" s="20" t="s">
        <v>31</v>
      </c>
      <c r="C17" s="17" t="str" cm="1">
        <f t="array" ref="C17">IF(C$15="","",IF(OR(C$14="Dom",C$14="Sáb"),"Fds",IF(COUNTIFS(ListaFuncionarios,$B17,DataIni,"&lt;="&amp;DATE($C$9,$F$11,DAY(C$15)),DataFim,"&gt;="&amp;DATE($C$9,$F$11,DAY(C$15)))&gt;0,"Folga","Normal")))</f>
        <v>Normal</v>
      </c>
      <c r="D17" s="18" t="str" cm="1">
        <f t="array" ref="D17">IF(D$15="","",IF(OR(D$14="Dom",D$14="Sáb"),"Fds",IF(COUNTIFS(ListaFuncionarios,$B17,DataIni,"&lt;="&amp;DATE($C$9,$F$11,DAY(D$15)),DataFim,"&gt;="&amp;DATE($C$9,$F$11,DAY(D$15)))&gt;0,"Folga","Normal")))</f>
        <v>Normal</v>
      </c>
      <c r="E17" s="18" t="str" cm="1">
        <f t="array" ref="E17">IF(E$15="","",IF(OR(E$14="Dom",E$14="Sáb"),"Fds",IF(COUNTIFS(ListaFuncionarios,$B17,DataIni,"&lt;="&amp;DATE($C$9,$F$11,DAY(E$15)),DataFim,"&gt;="&amp;DATE($C$9,$F$11,DAY(E$15)))&gt;0,"Folga","Normal")))</f>
        <v>Fds</v>
      </c>
      <c r="F17" s="18" t="str" cm="1">
        <f t="array" ref="F17">IF(F$15="","",IF(OR(F$14="Dom",F$14="Sáb"),"Fds",IF(COUNTIFS(ListaFuncionarios,$B17,DataIni,"&lt;="&amp;DATE($C$9,$F$11,DAY(F$15)),DataFim,"&gt;="&amp;DATE($C$9,$F$11,DAY(F$15)))&gt;0,"Folga","Normal")))</f>
        <v>Fds</v>
      </c>
      <c r="G17" s="18" t="str" cm="1">
        <f t="array" ref="G17">IF(G$15="","",IF(OR(G$14="Dom",G$14="Sáb"),"Fds",IF(COUNTIFS(ListaFuncionarios,$B17,DataIni,"&lt;="&amp;DATE($C$9,$F$11,DAY(G$15)),DataFim,"&gt;="&amp;DATE($C$9,$F$11,DAY(G$15)))&gt;0,"Folga","Normal")))</f>
        <v>Normal</v>
      </c>
      <c r="H17" s="18" t="str" cm="1">
        <f t="array" ref="H17">IF(H$15="","",IF(OR(H$14="Dom",H$14="Sáb"),"Fds",IF(COUNTIFS(ListaFuncionarios,$B17,DataIni,"&lt;="&amp;DATE($C$9,$F$11,DAY(H$15)),DataFim,"&gt;="&amp;DATE($C$9,$F$11,DAY(H$15)))&gt;0,"Folga","Normal")))</f>
        <v>Normal</v>
      </c>
      <c r="I17" s="18" t="str" cm="1">
        <f t="array" ref="I17">IF(I$15="","",IF(OR(I$14="Dom",I$14="Sáb"),"Fds",IF(COUNTIFS(ListaFuncionarios,$B17,DataIni,"&lt;="&amp;DATE($C$9,$F$11,DAY(I$15)),DataFim,"&gt;="&amp;DATE($C$9,$F$11,DAY(I$15)))&gt;0,"Folga","Normal")))</f>
        <v>Normal</v>
      </c>
      <c r="J17" s="18" t="str" cm="1">
        <f t="array" ref="J17">IF(J$15="","",IF(OR(J$14="Dom",J$14="Sáb"),"Fds",IF(COUNTIFS(ListaFuncionarios,$B17,DataIni,"&lt;="&amp;DATE($C$9,$F$11,DAY(J$15)),DataFim,"&gt;="&amp;DATE($C$9,$F$11,DAY(J$15)))&gt;0,"Folga","Normal")))</f>
        <v>Normal</v>
      </c>
      <c r="K17" s="18" t="str" cm="1">
        <f t="array" ref="K17">IF(K$15="","",IF(OR(K$14="Dom",K$14="Sáb"),"Fds",IF(COUNTIFS(ListaFuncionarios,$B17,DataIni,"&lt;="&amp;DATE($C$9,$F$11,DAY(K$15)),DataFim,"&gt;="&amp;DATE($C$9,$F$11,DAY(K$15)))&gt;0,"Folga","Normal")))</f>
        <v>Normal</v>
      </c>
      <c r="L17" s="18" t="str" cm="1">
        <f t="array" ref="L17">IF(L$15="","",IF(OR(L$14="Dom",L$14="Sáb"),"Fds",IF(COUNTIFS(ListaFuncionarios,$B17,DataIni,"&lt;="&amp;DATE($C$9,$F$11,DAY(L$15)),DataFim,"&gt;="&amp;DATE($C$9,$F$11,DAY(L$15)))&gt;0,"Folga","Normal")))</f>
        <v>Fds</v>
      </c>
      <c r="M17" s="18" t="str" cm="1">
        <f t="array" ref="M17">IF(M$15="","",IF(OR(M$14="Dom",M$14="Sáb"),"Fds",IF(COUNTIFS(ListaFuncionarios,$B17,DataIni,"&lt;="&amp;DATE($C$9,$F$11,DAY(M$15)),DataFim,"&gt;="&amp;DATE($C$9,$F$11,DAY(M$15)))&gt;0,"Folga","Normal")))</f>
        <v>Fds</v>
      </c>
      <c r="N17" s="18" t="str" cm="1">
        <f t="array" ref="N17">IF(N$15="","",IF(OR(N$14="Dom",N$14="Sáb"),"Fds",IF(COUNTIFS(ListaFuncionarios,$B17,DataIni,"&lt;="&amp;DATE($C$9,$F$11,DAY(N$15)),DataFim,"&gt;="&amp;DATE($C$9,$F$11,DAY(N$15)))&gt;0,"Folga","Normal")))</f>
        <v>Normal</v>
      </c>
      <c r="O17" s="18" t="str" cm="1">
        <f t="array" ref="O17">IF(O$15="","",IF(OR(O$14="Dom",O$14="Sáb"),"Fds",IF(COUNTIFS(ListaFuncionarios,$B17,DataIni,"&lt;="&amp;DATE($C$9,$F$11,DAY(O$15)),DataFim,"&gt;="&amp;DATE($C$9,$F$11,DAY(O$15)))&gt;0,"Folga","Normal")))</f>
        <v>Normal</v>
      </c>
      <c r="P17" s="18" t="str" cm="1">
        <f t="array" ref="P17">IF(P$15="","",IF(OR(P$14="Dom",P$14="Sáb"),"Fds",IF(COUNTIFS(ListaFuncionarios,$B17,DataIni,"&lt;="&amp;DATE($C$9,$F$11,DAY(P$15)),DataFim,"&gt;="&amp;DATE($C$9,$F$11,DAY(P$15)))&gt;0,"Folga","Normal")))</f>
        <v>Normal</v>
      </c>
      <c r="Q17" s="18" t="str" cm="1">
        <f t="array" ref="Q17">IF(Q$15="","",IF(OR(Q$14="Dom",Q$14="Sáb"),"Fds",IF(COUNTIFS(ListaFuncionarios,$B17,DataIni,"&lt;="&amp;DATE($C$9,$F$11,DAY(Q$15)),DataFim,"&gt;="&amp;DATE($C$9,$F$11,DAY(Q$15)))&gt;0,"Folga","Normal")))</f>
        <v>Normal</v>
      </c>
      <c r="R17" s="18" t="str" cm="1">
        <f t="array" ref="R17">IF(R$15="","",IF(OR(R$14="Dom",R$14="Sáb"),"Fds",IF(COUNTIFS(ListaFuncionarios,$B17,DataIni,"&lt;="&amp;DATE($C$9,$F$11,DAY(R$15)),DataFim,"&gt;="&amp;DATE($C$9,$F$11,DAY(R$15)))&gt;0,"Folga","Normal")))</f>
        <v>Normal</v>
      </c>
      <c r="S17" s="18" t="str" cm="1">
        <f t="array" ref="S17">IF(S$15="","",IF(OR(S$14="Dom",S$14="Sáb"),"Fds",IF(COUNTIFS(ListaFuncionarios,$B17,DataIni,"&lt;="&amp;DATE($C$9,$F$11,DAY(S$15)),DataFim,"&gt;="&amp;DATE($C$9,$F$11,DAY(S$15)))&gt;0,"Folga","Normal")))</f>
        <v>Fds</v>
      </c>
      <c r="T17" s="18" t="str" cm="1">
        <f t="array" ref="T17">IF(T$15="","",IF(OR(T$14="Dom",T$14="Sáb"),"Fds",IF(COUNTIFS(ListaFuncionarios,$B17,DataIni,"&lt;="&amp;DATE($C$9,$F$11,DAY(T$15)),DataFim,"&gt;="&amp;DATE($C$9,$F$11,DAY(T$15)))&gt;0,"Folga","Normal")))</f>
        <v>Fds</v>
      </c>
      <c r="U17" s="18" t="str" cm="1">
        <f t="array" ref="U17">IF(U$15="","",IF(OR(U$14="Dom",U$14="Sáb"),"Fds",IF(COUNTIFS(ListaFuncionarios,$B17,DataIni,"&lt;="&amp;DATE($C$9,$F$11,DAY(U$15)),DataFim,"&gt;="&amp;DATE($C$9,$F$11,DAY(U$15)))&gt;0,"Folga","Normal")))</f>
        <v>Normal</v>
      </c>
      <c r="V17" s="18" t="str" cm="1">
        <f t="array" ref="V17">IF(V$15="","",IF(OR(V$14="Dom",V$14="Sáb"),"Fds",IF(COUNTIFS(ListaFuncionarios,$B17,DataIni,"&lt;="&amp;DATE($C$9,$F$11,DAY(V$15)),DataFim,"&gt;="&amp;DATE($C$9,$F$11,DAY(V$15)))&gt;0,"Folga","Normal")))</f>
        <v>Normal</v>
      </c>
      <c r="W17" s="18" t="str" cm="1">
        <f t="array" ref="W17">IF(W$15="","",IF(OR(W$14="Dom",W$14="Sáb"),"Fds",IF(COUNTIFS(ListaFuncionarios,$B17,DataIni,"&lt;="&amp;DATE($C$9,$F$11,DAY(W$15)),DataFim,"&gt;="&amp;DATE($C$9,$F$11,DAY(W$15)))&gt;0,"Folga","Normal")))</f>
        <v>Normal</v>
      </c>
      <c r="X17" s="18" t="str" cm="1">
        <f t="array" ref="X17">IF(X$15="","",IF(OR(X$14="Dom",X$14="Sáb"),"Fds",IF(COUNTIFS(ListaFuncionarios,$B17,DataIni,"&lt;="&amp;DATE($C$9,$F$11,DAY(X$15)),DataFim,"&gt;="&amp;DATE($C$9,$F$11,DAY(X$15)))&gt;0,"Folga","Normal")))</f>
        <v>Normal</v>
      </c>
      <c r="Y17" s="18" t="str" cm="1">
        <f t="array" ref="Y17">IF(Y$15="","",IF(OR(Y$14="Dom",Y$14="Sáb"),"Fds",IF(COUNTIFS(ListaFuncionarios,$B17,DataIni,"&lt;="&amp;DATE($C$9,$F$11,DAY(Y$15)),DataFim,"&gt;="&amp;DATE($C$9,$F$11,DAY(Y$15)))&gt;0,"Folga","Normal")))</f>
        <v>Normal</v>
      </c>
      <c r="Z17" s="18" t="str" cm="1">
        <f t="array" ref="Z17">IF(Z$15="","",IF(OR(Z$14="Dom",Z$14="Sáb"),"Fds",IF(COUNTIFS(ListaFuncionarios,$B17,DataIni,"&lt;="&amp;DATE($C$9,$F$11,DAY(Z$15)),DataFim,"&gt;="&amp;DATE($C$9,$F$11,DAY(Z$15)))&gt;0,"Folga","Normal")))</f>
        <v>Fds</v>
      </c>
      <c r="AA17" s="18" t="str" cm="1">
        <f t="array" ref="AA17">IF(AA$15="","",IF(OR(AA$14="Dom",AA$14="Sáb"),"Fds",IF(COUNTIFS(ListaFuncionarios,$B17,DataIni,"&lt;="&amp;DATE($C$9,$F$11,DAY(AA$15)),DataFim,"&gt;="&amp;DATE($C$9,$F$11,DAY(AA$15)))&gt;0,"Folga","Normal")))</f>
        <v>Fds</v>
      </c>
      <c r="AB17" s="18" t="str" cm="1">
        <f t="array" ref="AB17">IF(AB$15="","",IF(OR(AB$14="Dom",AB$14="Sáb"),"Fds",IF(COUNTIFS(ListaFuncionarios,$B17,DataIni,"&lt;="&amp;DATE($C$9,$F$11,DAY(AB$15)),DataFim,"&gt;="&amp;DATE($C$9,$F$11,DAY(AB$15)))&gt;0,"Folga","Normal")))</f>
        <v>Normal</v>
      </c>
      <c r="AC17" s="18" t="str" cm="1">
        <f t="array" ref="AC17">IF(AC$15="","",IF(OR(AC$14="Dom",AC$14="Sáb"),"Fds",IF(COUNTIFS(ListaFuncionarios,$B17,DataIni,"&lt;="&amp;DATE($C$9,$F$11,DAY(AC$15)),DataFim,"&gt;="&amp;DATE($C$9,$F$11,DAY(AC$15)))&gt;0,"Folga","Normal")))</f>
        <v>Normal</v>
      </c>
      <c r="AD17" s="18" t="str" cm="1">
        <f t="array" ref="AD17">IF(AD$15="","",IF(OR(AD$14="Dom",AD$14="Sáb"),"Fds",IF(COUNTIFS(ListaFuncionarios,$B17,DataIni,"&lt;="&amp;DATE($C$9,$F$11,DAY(AD$15)),DataFim,"&gt;="&amp;DATE($C$9,$F$11,DAY(AD$15)))&gt;0,"Folga","Normal")))</f>
        <v>Normal</v>
      </c>
      <c r="AE17" s="18" t="str" cm="1">
        <f t="array" ref="AE17">IF(AE$15="","",IF(OR(AE$14="Dom",AE$14="Sáb"),"Fds",IF(COUNTIFS(ListaFuncionarios,$B17,DataIni,"&lt;="&amp;DATE($C$9,$F$11,DAY(AE$15)),DataFim,"&gt;="&amp;DATE($C$9,$F$11,DAY(AE$15)))&gt;0,"Folga","Normal")))</f>
        <v>Normal</v>
      </c>
      <c r="AF17" s="18" t="str" cm="1">
        <f t="array" ref="AF17">IF(AF$15="","",IF(OR(AF$14="Dom",AF$14="Sáb"),"Fds",IF(COUNTIFS(ListaFuncionarios,$B17,DataIni,"&lt;="&amp;DATE($C$9,$F$11,DAY(AF$15)),DataFim,"&gt;="&amp;DATE($C$9,$F$11,DAY(AF$15)))&gt;0,"Folga","Normal")))</f>
        <v>Normal</v>
      </c>
      <c r="AG17" s="19" t="str" cm="1">
        <f t="array" ref="AG17">IF(AG$15="","",IF(OR(AG$14="Dom",AG$14="Sáb"),"Fds",IF(COUNTIFS(ListaFuncionarios,$B17,DataIni,"&lt;="&amp;DATE($C$9,$F$11,DAY(AG$15)),DataFim,"&gt;="&amp;DATE($C$9,$F$11,DAY(AG$15)))&gt;0,"Folga","Normal")))</f>
        <v>Fds</v>
      </c>
    </row>
    <row r="18" spans="1:33" x14ac:dyDescent="0.25">
      <c r="A18" s="2"/>
      <c r="B18" s="20" t="s">
        <v>32</v>
      </c>
      <c r="C18" s="17" t="str" cm="1">
        <f t="array" ref="C18">IF(C$15="","",IF(OR(C$14="Dom",C$14="Sáb"),"Fds",IF(COUNTIFS(ListaFuncionarios,$B18,DataIni,"&lt;="&amp;DATE($C$9,$F$11,DAY(C$15)),DataFim,"&gt;="&amp;DATE($C$9,$F$11,DAY(C$15)))&gt;0,"Folga","Normal")))</f>
        <v>Normal</v>
      </c>
      <c r="D18" s="18" t="str" cm="1">
        <f t="array" ref="D18">IF(D$15="","",IF(OR(D$14="Dom",D$14="Sáb"),"Fds",IF(COUNTIFS(ListaFuncionarios,$B18,DataIni,"&lt;="&amp;DATE($C$9,$F$11,DAY(D$15)),DataFim,"&gt;="&amp;DATE($C$9,$F$11,DAY(D$15)))&gt;0,"Folga","Normal")))</f>
        <v>Normal</v>
      </c>
      <c r="E18" s="18" t="str" cm="1">
        <f t="array" ref="E18">IF(E$15="","",IF(OR(E$14="Dom",E$14="Sáb"),"Fds",IF(COUNTIFS(ListaFuncionarios,$B18,DataIni,"&lt;="&amp;DATE($C$9,$F$11,DAY(E$15)),DataFim,"&gt;="&amp;DATE($C$9,$F$11,DAY(E$15)))&gt;0,"Folga","Normal")))</f>
        <v>Fds</v>
      </c>
      <c r="F18" s="18" t="str" cm="1">
        <f t="array" ref="F18">IF(F$15="","",IF(OR(F$14="Dom",F$14="Sáb"),"Fds",IF(COUNTIFS(ListaFuncionarios,$B18,DataIni,"&lt;="&amp;DATE($C$9,$F$11,DAY(F$15)),DataFim,"&gt;="&amp;DATE($C$9,$F$11,DAY(F$15)))&gt;0,"Folga","Normal")))</f>
        <v>Fds</v>
      </c>
      <c r="G18" s="18" t="str" cm="1">
        <f t="array" ref="G18">IF(G$15="","",IF(OR(G$14="Dom",G$14="Sáb"),"Fds",IF(COUNTIFS(ListaFuncionarios,$B18,DataIni,"&lt;="&amp;DATE($C$9,$F$11,DAY(G$15)),DataFim,"&gt;="&amp;DATE($C$9,$F$11,DAY(G$15)))&gt;0,"Folga","Normal")))</f>
        <v>Normal</v>
      </c>
      <c r="H18" s="18" t="str" cm="1">
        <f t="array" ref="H18">IF(H$15="","",IF(OR(H$14="Dom",H$14="Sáb"),"Fds",IF(COUNTIFS(ListaFuncionarios,$B18,DataIni,"&lt;="&amp;DATE($C$9,$F$11,DAY(H$15)),DataFim,"&gt;="&amp;DATE($C$9,$F$11,DAY(H$15)))&gt;0,"Folga","Normal")))</f>
        <v>Normal</v>
      </c>
      <c r="I18" s="18" t="str" cm="1">
        <f t="array" ref="I18">IF(I$15="","",IF(OR(I$14="Dom",I$14="Sáb"),"Fds",IF(COUNTIFS(ListaFuncionarios,$B18,DataIni,"&lt;="&amp;DATE($C$9,$F$11,DAY(I$15)),DataFim,"&gt;="&amp;DATE($C$9,$F$11,DAY(I$15)))&gt;0,"Folga","Normal")))</f>
        <v>Normal</v>
      </c>
      <c r="J18" s="18" t="str" cm="1">
        <f t="array" ref="J18">IF(J$15="","",IF(OR(J$14="Dom",J$14="Sáb"),"Fds",IF(COUNTIFS(ListaFuncionarios,$B18,DataIni,"&lt;="&amp;DATE($C$9,$F$11,DAY(J$15)),DataFim,"&gt;="&amp;DATE($C$9,$F$11,DAY(J$15)))&gt;0,"Folga","Normal")))</f>
        <v>Normal</v>
      </c>
      <c r="K18" s="18" t="str" cm="1">
        <f t="array" ref="K18">IF(K$15="","",IF(OR(K$14="Dom",K$14="Sáb"),"Fds",IF(COUNTIFS(ListaFuncionarios,$B18,DataIni,"&lt;="&amp;DATE($C$9,$F$11,DAY(K$15)),DataFim,"&gt;="&amp;DATE($C$9,$F$11,DAY(K$15)))&gt;0,"Folga","Normal")))</f>
        <v>Normal</v>
      </c>
      <c r="L18" s="18" t="str" cm="1">
        <f t="array" ref="L18">IF(L$15="","",IF(OR(L$14="Dom",L$14="Sáb"),"Fds",IF(COUNTIFS(ListaFuncionarios,$B18,DataIni,"&lt;="&amp;DATE($C$9,$F$11,DAY(L$15)),DataFim,"&gt;="&amp;DATE($C$9,$F$11,DAY(L$15)))&gt;0,"Folga","Normal")))</f>
        <v>Fds</v>
      </c>
      <c r="M18" s="18" t="str" cm="1">
        <f t="array" ref="M18">IF(M$15="","",IF(OR(M$14="Dom",M$14="Sáb"),"Fds",IF(COUNTIFS(ListaFuncionarios,$B18,DataIni,"&lt;="&amp;DATE($C$9,$F$11,DAY(M$15)),DataFim,"&gt;="&amp;DATE($C$9,$F$11,DAY(M$15)))&gt;0,"Folga","Normal")))</f>
        <v>Fds</v>
      </c>
      <c r="N18" s="18" t="str" cm="1">
        <f t="array" ref="N18">IF(N$15="","",IF(OR(N$14="Dom",N$14="Sáb"),"Fds",IF(COUNTIFS(ListaFuncionarios,$B18,DataIni,"&lt;="&amp;DATE($C$9,$F$11,DAY(N$15)),DataFim,"&gt;="&amp;DATE($C$9,$F$11,DAY(N$15)))&gt;0,"Folga","Normal")))</f>
        <v>Normal</v>
      </c>
      <c r="O18" s="18" t="str" cm="1">
        <f t="array" ref="O18">IF(O$15="","",IF(OR(O$14="Dom",O$14="Sáb"),"Fds",IF(COUNTIFS(ListaFuncionarios,$B18,DataIni,"&lt;="&amp;DATE($C$9,$F$11,DAY(O$15)),DataFim,"&gt;="&amp;DATE($C$9,$F$11,DAY(O$15)))&gt;0,"Folga","Normal")))</f>
        <v>Normal</v>
      </c>
      <c r="P18" s="18" t="str" cm="1">
        <f t="array" ref="P18">IF(P$15="","",IF(OR(P$14="Dom",P$14="Sáb"),"Fds",IF(COUNTIFS(ListaFuncionarios,$B18,DataIni,"&lt;="&amp;DATE($C$9,$F$11,DAY(P$15)),DataFim,"&gt;="&amp;DATE($C$9,$F$11,DAY(P$15)))&gt;0,"Folga","Normal")))</f>
        <v>Normal</v>
      </c>
      <c r="Q18" s="18" t="str" cm="1">
        <f t="array" ref="Q18">IF(Q$15="","",IF(OR(Q$14="Dom",Q$14="Sáb"),"Fds",IF(COUNTIFS(ListaFuncionarios,$B18,DataIni,"&lt;="&amp;DATE($C$9,$F$11,DAY(Q$15)),DataFim,"&gt;="&amp;DATE($C$9,$F$11,DAY(Q$15)))&gt;0,"Folga","Normal")))</f>
        <v>Normal</v>
      </c>
      <c r="R18" s="18" t="str" cm="1">
        <f t="array" ref="R18">IF(R$15="","",IF(OR(R$14="Dom",R$14="Sáb"),"Fds",IF(COUNTIFS(ListaFuncionarios,$B18,DataIni,"&lt;="&amp;DATE($C$9,$F$11,DAY(R$15)),DataFim,"&gt;="&amp;DATE($C$9,$F$11,DAY(R$15)))&gt;0,"Folga","Normal")))</f>
        <v>Normal</v>
      </c>
      <c r="S18" s="18" t="str" cm="1">
        <f t="array" ref="S18">IF(S$15="","",IF(OR(S$14="Dom",S$14="Sáb"),"Fds",IF(COUNTIFS(ListaFuncionarios,$B18,DataIni,"&lt;="&amp;DATE($C$9,$F$11,DAY(S$15)),DataFim,"&gt;="&amp;DATE($C$9,$F$11,DAY(S$15)))&gt;0,"Folga","Normal")))</f>
        <v>Fds</v>
      </c>
      <c r="T18" s="18" t="str" cm="1">
        <f t="array" ref="T18">IF(T$15="","",IF(OR(T$14="Dom",T$14="Sáb"),"Fds",IF(COUNTIFS(ListaFuncionarios,$B18,DataIni,"&lt;="&amp;DATE($C$9,$F$11,DAY(T$15)),DataFim,"&gt;="&amp;DATE($C$9,$F$11,DAY(T$15)))&gt;0,"Folga","Normal")))</f>
        <v>Fds</v>
      </c>
      <c r="U18" s="18" t="str" cm="1">
        <f t="array" ref="U18">IF(U$15="","",IF(OR(U$14="Dom",U$14="Sáb"),"Fds",IF(COUNTIFS(ListaFuncionarios,$B18,DataIni,"&lt;="&amp;DATE($C$9,$F$11,DAY(U$15)),DataFim,"&gt;="&amp;DATE($C$9,$F$11,DAY(U$15)))&gt;0,"Folga","Normal")))</f>
        <v>Normal</v>
      </c>
      <c r="V18" s="18" t="str" cm="1">
        <f t="array" ref="V18">IF(V$15="","",IF(OR(V$14="Dom",V$14="Sáb"),"Fds",IF(COUNTIFS(ListaFuncionarios,$B18,DataIni,"&lt;="&amp;DATE($C$9,$F$11,DAY(V$15)),DataFim,"&gt;="&amp;DATE($C$9,$F$11,DAY(V$15)))&gt;0,"Folga","Normal")))</f>
        <v>Normal</v>
      </c>
      <c r="W18" s="18" t="str" cm="1">
        <f t="array" ref="W18">IF(W$15="","",IF(OR(W$14="Dom",W$14="Sáb"),"Fds",IF(COUNTIFS(ListaFuncionarios,$B18,DataIni,"&lt;="&amp;DATE($C$9,$F$11,DAY(W$15)),DataFim,"&gt;="&amp;DATE($C$9,$F$11,DAY(W$15)))&gt;0,"Folga","Normal")))</f>
        <v>Normal</v>
      </c>
      <c r="X18" s="18" t="str" cm="1">
        <f t="array" ref="X18">IF(X$15="","",IF(OR(X$14="Dom",X$14="Sáb"),"Fds",IF(COUNTIFS(ListaFuncionarios,$B18,DataIni,"&lt;="&amp;DATE($C$9,$F$11,DAY(X$15)),DataFim,"&gt;="&amp;DATE($C$9,$F$11,DAY(X$15)))&gt;0,"Folga","Normal")))</f>
        <v>Normal</v>
      </c>
      <c r="Y18" s="18" t="str" cm="1">
        <f t="array" ref="Y18">IF(Y$15="","",IF(OR(Y$14="Dom",Y$14="Sáb"),"Fds",IF(COUNTIFS(ListaFuncionarios,$B18,DataIni,"&lt;="&amp;DATE($C$9,$F$11,DAY(Y$15)),DataFim,"&gt;="&amp;DATE($C$9,$F$11,DAY(Y$15)))&gt;0,"Folga","Normal")))</f>
        <v>Normal</v>
      </c>
      <c r="Z18" s="18" t="str" cm="1">
        <f t="array" ref="Z18">IF(Z$15="","",IF(OR(Z$14="Dom",Z$14="Sáb"),"Fds",IF(COUNTIFS(ListaFuncionarios,$B18,DataIni,"&lt;="&amp;DATE($C$9,$F$11,DAY(Z$15)),DataFim,"&gt;="&amp;DATE($C$9,$F$11,DAY(Z$15)))&gt;0,"Folga","Normal")))</f>
        <v>Fds</v>
      </c>
      <c r="AA18" s="18" t="str" cm="1">
        <f t="array" ref="AA18">IF(AA$15="","",IF(OR(AA$14="Dom",AA$14="Sáb"),"Fds",IF(COUNTIFS(ListaFuncionarios,$B18,DataIni,"&lt;="&amp;DATE($C$9,$F$11,DAY(AA$15)),DataFim,"&gt;="&amp;DATE($C$9,$F$11,DAY(AA$15)))&gt;0,"Folga","Normal")))</f>
        <v>Fds</v>
      </c>
      <c r="AB18" s="18" t="str" cm="1">
        <f t="array" ref="AB18">IF(AB$15="","",IF(OR(AB$14="Dom",AB$14="Sáb"),"Fds",IF(COUNTIFS(ListaFuncionarios,$B18,DataIni,"&lt;="&amp;DATE($C$9,$F$11,DAY(AB$15)),DataFim,"&gt;="&amp;DATE($C$9,$F$11,DAY(AB$15)))&gt;0,"Folga","Normal")))</f>
        <v>Normal</v>
      </c>
      <c r="AC18" s="18" t="str" cm="1">
        <f t="array" ref="AC18">IF(AC$15="","",IF(OR(AC$14="Dom",AC$14="Sáb"),"Fds",IF(COUNTIFS(ListaFuncionarios,$B18,DataIni,"&lt;="&amp;DATE($C$9,$F$11,DAY(AC$15)),DataFim,"&gt;="&amp;DATE($C$9,$F$11,DAY(AC$15)))&gt;0,"Folga","Normal")))</f>
        <v>Normal</v>
      </c>
      <c r="AD18" s="18" t="str" cm="1">
        <f t="array" ref="AD18">IF(AD$15="","",IF(OR(AD$14="Dom",AD$14="Sáb"),"Fds",IF(COUNTIFS(ListaFuncionarios,$B18,DataIni,"&lt;="&amp;DATE($C$9,$F$11,DAY(AD$15)),DataFim,"&gt;="&amp;DATE($C$9,$F$11,DAY(AD$15)))&gt;0,"Folga","Normal")))</f>
        <v>Normal</v>
      </c>
      <c r="AE18" s="18" t="str" cm="1">
        <f t="array" ref="AE18">IF(AE$15="","",IF(OR(AE$14="Dom",AE$14="Sáb"),"Fds",IF(COUNTIFS(ListaFuncionarios,$B18,DataIni,"&lt;="&amp;DATE($C$9,$F$11,DAY(AE$15)),DataFim,"&gt;="&amp;DATE($C$9,$F$11,DAY(AE$15)))&gt;0,"Folga","Normal")))</f>
        <v>Normal</v>
      </c>
      <c r="AF18" s="18" t="str" cm="1">
        <f t="array" ref="AF18">IF(AF$15="","",IF(OR(AF$14="Dom",AF$14="Sáb"),"Fds",IF(COUNTIFS(ListaFuncionarios,$B18,DataIni,"&lt;="&amp;DATE($C$9,$F$11,DAY(AF$15)),DataFim,"&gt;="&amp;DATE($C$9,$F$11,DAY(AF$15)))&gt;0,"Folga","Normal")))</f>
        <v>Normal</v>
      </c>
      <c r="AG18" s="19" t="str" cm="1">
        <f t="array" ref="AG18">IF(AG$15="","",IF(OR(AG$14="Dom",AG$14="Sáb"),"Fds",IF(COUNTIFS(ListaFuncionarios,$B18,DataIni,"&lt;="&amp;DATE($C$9,$F$11,DAY(AG$15)),DataFim,"&gt;="&amp;DATE($C$9,$F$11,DAY(AG$15)))&gt;0,"Folga","Normal")))</f>
        <v>Fds</v>
      </c>
    </row>
    <row r="19" spans="1:33" x14ac:dyDescent="0.25">
      <c r="A19" s="2"/>
      <c r="B19" s="20" t="s">
        <v>34</v>
      </c>
      <c r="C19" s="17" t="str" cm="1">
        <f t="array" ref="C19">IF(C$15="","",IF(OR(C$14="Dom",C$14="Sáb"),"Fds",IF(COUNTIFS(ListaFuncionarios,$B19,DataIni,"&lt;="&amp;DATE($C$9,$F$11,DAY(C$15)),DataFim,"&gt;="&amp;DATE($C$9,$F$11,DAY(C$15)))&gt;0,"Folga","Normal")))</f>
        <v>Normal</v>
      </c>
      <c r="D19" s="18" t="str" cm="1">
        <f t="array" ref="D19">IF(D$15="","",IF(OR(D$14="Dom",D$14="Sáb"),"Fds",IF(COUNTIFS(ListaFuncionarios,$B19,DataIni,"&lt;="&amp;DATE($C$9,$F$11,DAY(D$15)),DataFim,"&gt;="&amp;DATE($C$9,$F$11,DAY(D$15)))&gt;0,"Folga","Normal")))</f>
        <v>Normal</v>
      </c>
      <c r="E19" s="18" t="str" cm="1">
        <f t="array" ref="E19">IF(E$15="","",IF(OR(E$14="Dom",E$14="Sáb"),"Fds",IF(COUNTIFS(ListaFuncionarios,$B19,DataIni,"&lt;="&amp;DATE($C$9,$F$11,DAY(E$15)),DataFim,"&gt;="&amp;DATE($C$9,$F$11,DAY(E$15)))&gt;0,"Folga","Normal")))</f>
        <v>Fds</v>
      </c>
      <c r="F19" s="18" t="str" cm="1">
        <f t="array" ref="F19">IF(F$15="","",IF(OR(F$14="Dom",F$14="Sáb"),"Fds",IF(COUNTIFS(ListaFuncionarios,$B19,DataIni,"&lt;="&amp;DATE($C$9,$F$11,DAY(F$15)),DataFim,"&gt;="&amp;DATE($C$9,$F$11,DAY(F$15)))&gt;0,"Folga","Normal")))</f>
        <v>Fds</v>
      </c>
      <c r="G19" s="18" t="str" cm="1">
        <f t="array" ref="G19">IF(G$15="","",IF(OR(G$14="Dom",G$14="Sáb"),"Fds",IF(COUNTIFS(ListaFuncionarios,$B19,DataIni,"&lt;="&amp;DATE($C$9,$F$11,DAY(G$15)),DataFim,"&gt;="&amp;DATE($C$9,$F$11,DAY(G$15)))&gt;0,"Folga","Normal")))</f>
        <v>Normal</v>
      </c>
      <c r="H19" s="18" t="str" cm="1">
        <f t="array" ref="H19">IF(H$15="","",IF(OR(H$14="Dom",H$14="Sáb"),"Fds",IF(COUNTIFS(ListaFuncionarios,$B19,DataIni,"&lt;="&amp;DATE($C$9,$F$11,DAY(H$15)),DataFim,"&gt;="&amp;DATE($C$9,$F$11,DAY(H$15)))&gt;0,"Folga","Normal")))</f>
        <v>Normal</v>
      </c>
      <c r="I19" s="18" t="str" cm="1">
        <f t="array" ref="I19">IF(I$15="","",IF(OR(I$14="Dom",I$14="Sáb"),"Fds",IF(COUNTIFS(ListaFuncionarios,$B19,DataIni,"&lt;="&amp;DATE($C$9,$F$11,DAY(I$15)),DataFim,"&gt;="&amp;DATE($C$9,$F$11,DAY(I$15)))&gt;0,"Folga","Normal")))</f>
        <v>Normal</v>
      </c>
      <c r="J19" s="18" t="str" cm="1">
        <f t="array" ref="J19">IF(J$15="","",IF(OR(J$14="Dom",J$14="Sáb"),"Fds",IF(COUNTIFS(ListaFuncionarios,$B19,DataIni,"&lt;="&amp;DATE($C$9,$F$11,DAY(J$15)),DataFim,"&gt;="&amp;DATE($C$9,$F$11,DAY(J$15)))&gt;0,"Folga","Normal")))</f>
        <v>Normal</v>
      </c>
      <c r="K19" s="18" t="str" cm="1">
        <f t="array" ref="K19">IF(K$15="","",IF(OR(K$14="Dom",K$14="Sáb"),"Fds",IF(COUNTIFS(ListaFuncionarios,$B19,DataIni,"&lt;="&amp;DATE($C$9,$F$11,DAY(K$15)),DataFim,"&gt;="&amp;DATE($C$9,$F$11,DAY(K$15)))&gt;0,"Folga","Normal")))</f>
        <v>Normal</v>
      </c>
      <c r="L19" s="18" t="str" cm="1">
        <f t="array" ref="L19">IF(L$15="","",IF(OR(L$14="Dom",L$14="Sáb"),"Fds",IF(COUNTIFS(ListaFuncionarios,$B19,DataIni,"&lt;="&amp;DATE($C$9,$F$11,DAY(L$15)),DataFim,"&gt;="&amp;DATE($C$9,$F$11,DAY(L$15)))&gt;0,"Folga","Normal")))</f>
        <v>Fds</v>
      </c>
      <c r="M19" s="18" t="str" cm="1">
        <f t="array" ref="M19">IF(M$15="","",IF(OR(M$14="Dom",M$14="Sáb"),"Fds",IF(COUNTIFS(ListaFuncionarios,$B19,DataIni,"&lt;="&amp;DATE($C$9,$F$11,DAY(M$15)),DataFim,"&gt;="&amp;DATE($C$9,$F$11,DAY(M$15)))&gt;0,"Folga","Normal")))</f>
        <v>Fds</v>
      </c>
      <c r="N19" s="18" t="str" cm="1">
        <f t="array" ref="N19">IF(N$15="","",IF(OR(N$14="Dom",N$14="Sáb"),"Fds",IF(COUNTIFS(ListaFuncionarios,$B19,DataIni,"&lt;="&amp;DATE($C$9,$F$11,DAY(N$15)),DataFim,"&gt;="&amp;DATE($C$9,$F$11,DAY(N$15)))&gt;0,"Folga","Normal")))</f>
        <v>Normal</v>
      </c>
      <c r="O19" s="18" t="str" cm="1">
        <f t="array" ref="O19">IF(O$15="","",IF(OR(O$14="Dom",O$14="Sáb"),"Fds",IF(COUNTIFS(ListaFuncionarios,$B19,DataIni,"&lt;="&amp;DATE($C$9,$F$11,DAY(O$15)),DataFim,"&gt;="&amp;DATE($C$9,$F$11,DAY(O$15)))&gt;0,"Folga","Normal")))</f>
        <v>Normal</v>
      </c>
      <c r="P19" s="18" t="str" cm="1">
        <f t="array" ref="P19">IF(P$15="","",IF(OR(P$14="Dom",P$14="Sáb"),"Fds",IF(COUNTIFS(ListaFuncionarios,$B19,DataIni,"&lt;="&amp;DATE($C$9,$F$11,DAY(P$15)),DataFim,"&gt;="&amp;DATE($C$9,$F$11,DAY(P$15)))&gt;0,"Folga","Normal")))</f>
        <v>Normal</v>
      </c>
      <c r="Q19" s="18" t="str" cm="1">
        <f t="array" ref="Q19">IF(Q$15="","",IF(OR(Q$14="Dom",Q$14="Sáb"),"Fds",IF(COUNTIFS(ListaFuncionarios,$B19,DataIni,"&lt;="&amp;DATE($C$9,$F$11,DAY(Q$15)),DataFim,"&gt;="&amp;DATE($C$9,$F$11,DAY(Q$15)))&gt;0,"Folga","Normal")))</f>
        <v>Normal</v>
      </c>
      <c r="R19" s="18" t="str" cm="1">
        <f t="array" ref="R19">IF(R$15="","",IF(OR(R$14="Dom",R$14="Sáb"),"Fds",IF(COUNTIFS(ListaFuncionarios,$B19,DataIni,"&lt;="&amp;DATE($C$9,$F$11,DAY(R$15)),DataFim,"&gt;="&amp;DATE($C$9,$F$11,DAY(R$15)))&gt;0,"Folga","Normal")))</f>
        <v>Normal</v>
      </c>
      <c r="S19" s="18" t="str" cm="1">
        <f t="array" ref="S19">IF(S$15="","",IF(OR(S$14="Dom",S$14="Sáb"),"Fds",IF(COUNTIFS(ListaFuncionarios,$B19,DataIni,"&lt;="&amp;DATE($C$9,$F$11,DAY(S$15)),DataFim,"&gt;="&amp;DATE($C$9,$F$11,DAY(S$15)))&gt;0,"Folga","Normal")))</f>
        <v>Fds</v>
      </c>
      <c r="T19" s="18" t="str" cm="1">
        <f t="array" ref="T19">IF(T$15="","",IF(OR(T$14="Dom",T$14="Sáb"),"Fds",IF(COUNTIFS(ListaFuncionarios,$B19,DataIni,"&lt;="&amp;DATE($C$9,$F$11,DAY(T$15)),DataFim,"&gt;="&amp;DATE($C$9,$F$11,DAY(T$15)))&gt;0,"Folga","Normal")))</f>
        <v>Fds</v>
      </c>
      <c r="U19" s="18" t="str" cm="1">
        <f t="array" ref="U19">IF(U$15="","",IF(OR(U$14="Dom",U$14="Sáb"),"Fds",IF(COUNTIFS(ListaFuncionarios,$B19,DataIni,"&lt;="&amp;DATE($C$9,$F$11,DAY(U$15)),DataFim,"&gt;="&amp;DATE($C$9,$F$11,DAY(U$15)))&gt;0,"Folga","Normal")))</f>
        <v>Normal</v>
      </c>
      <c r="V19" s="18" t="str" cm="1">
        <f t="array" ref="V19">IF(V$15="","",IF(OR(V$14="Dom",V$14="Sáb"),"Fds",IF(COUNTIFS(ListaFuncionarios,$B19,DataIni,"&lt;="&amp;DATE($C$9,$F$11,DAY(V$15)),DataFim,"&gt;="&amp;DATE($C$9,$F$11,DAY(V$15)))&gt;0,"Folga","Normal")))</f>
        <v>Normal</v>
      </c>
      <c r="W19" s="18" t="str" cm="1">
        <f t="array" ref="W19">IF(W$15="","",IF(OR(W$14="Dom",W$14="Sáb"),"Fds",IF(COUNTIFS(ListaFuncionarios,$B19,DataIni,"&lt;="&amp;DATE($C$9,$F$11,DAY(W$15)),DataFim,"&gt;="&amp;DATE($C$9,$F$11,DAY(W$15)))&gt;0,"Folga","Normal")))</f>
        <v>Normal</v>
      </c>
      <c r="X19" s="18" t="str" cm="1">
        <f t="array" ref="X19">IF(X$15="","",IF(OR(X$14="Dom",X$14="Sáb"),"Fds",IF(COUNTIFS(ListaFuncionarios,$B19,DataIni,"&lt;="&amp;DATE($C$9,$F$11,DAY(X$15)),DataFim,"&gt;="&amp;DATE($C$9,$F$11,DAY(X$15)))&gt;0,"Folga","Normal")))</f>
        <v>Normal</v>
      </c>
      <c r="Y19" s="18" t="str" cm="1">
        <f t="array" ref="Y19">IF(Y$15="","",IF(OR(Y$14="Dom",Y$14="Sáb"),"Fds",IF(COUNTIFS(ListaFuncionarios,$B19,DataIni,"&lt;="&amp;DATE($C$9,$F$11,DAY(Y$15)),DataFim,"&gt;="&amp;DATE($C$9,$F$11,DAY(Y$15)))&gt;0,"Folga","Normal")))</f>
        <v>Normal</v>
      </c>
      <c r="Z19" s="18" t="str" cm="1">
        <f t="array" ref="Z19">IF(Z$15="","",IF(OR(Z$14="Dom",Z$14="Sáb"),"Fds",IF(COUNTIFS(ListaFuncionarios,$B19,DataIni,"&lt;="&amp;DATE($C$9,$F$11,DAY(Z$15)),DataFim,"&gt;="&amp;DATE($C$9,$F$11,DAY(Z$15)))&gt;0,"Folga","Normal")))</f>
        <v>Fds</v>
      </c>
      <c r="AA19" s="18" t="str" cm="1">
        <f t="array" ref="AA19">IF(AA$15="","",IF(OR(AA$14="Dom",AA$14="Sáb"),"Fds",IF(COUNTIFS(ListaFuncionarios,$B19,DataIni,"&lt;="&amp;DATE($C$9,$F$11,DAY(AA$15)),DataFim,"&gt;="&amp;DATE($C$9,$F$11,DAY(AA$15)))&gt;0,"Folga","Normal")))</f>
        <v>Fds</v>
      </c>
      <c r="AB19" s="18" t="str" cm="1">
        <f t="array" ref="AB19">IF(AB$15="","",IF(OR(AB$14="Dom",AB$14="Sáb"),"Fds",IF(COUNTIFS(ListaFuncionarios,$B19,DataIni,"&lt;="&amp;DATE($C$9,$F$11,DAY(AB$15)),DataFim,"&gt;="&amp;DATE($C$9,$F$11,DAY(AB$15)))&gt;0,"Folga","Normal")))</f>
        <v>Normal</v>
      </c>
      <c r="AC19" s="18" t="str" cm="1">
        <f t="array" ref="AC19">IF(AC$15="","",IF(OR(AC$14="Dom",AC$14="Sáb"),"Fds",IF(COUNTIFS(ListaFuncionarios,$B19,DataIni,"&lt;="&amp;DATE($C$9,$F$11,DAY(AC$15)),DataFim,"&gt;="&amp;DATE($C$9,$F$11,DAY(AC$15)))&gt;0,"Folga","Normal")))</f>
        <v>Normal</v>
      </c>
      <c r="AD19" s="18" t="str" cm="1">
        <f t="array" ref="AD19">IF(AD$15="","",IF(OR(AD$14="Dom",AD$14="Sáb"),"Fds",IF(COUNTIFS(ListaFuncionarios,$B19,DataIni,"&lt;="&amp;DATE($C$9,$F$11,DAY(AD$15)),DataFim,"&gt;="&amp;DATE($C$9,$F$11,DAY(AD$15)))&gt;0,"Folga","Normal")))</f>
        <v>Normal</v>
      </c>
      <c r="AE19" s="18" t="str" cm="1">
        <f t="array" ref="AE19">IF(AE$15="","",IF(OR(AE$14="Dom",AE$14="Sáb"),"Fds",IF(COUNTIFS(ListaFuncionarios,$B19,DataIni,"&lt;="&amp;DATE($C$9,$F$11,DAY(AE$15)),DataFim,"&gt;="&amp;DATE($C$9,$F$11,DAY(AE$15)))&gt;0,"Folga","Normal")))</f>
        <v>Normal</v>
      </c>
      <c r="AF19" s="18" t="str" cm="1">
        <f t="array" ref="AF19">IF(AF$15="","",IF(OR(AF$14="Dom",AF$14="Sáb"),"Fds",IF(COUNTIFS(ListaFuncionarios,$B19,DataIni,"&lt;="&amp;DATE($C$9,$F$11,DAY(AF$15)),DataFim,"&gt;="&amp;DATE($C$9,$F$11,DAY(AF$15)))&gt;0,"Folga","Normal")))</f>
        <v>Normal</v>
      </c>
      <c r="AG19" s="19" t="str" cm="1">
        <f t="array" ref="AG19">IF(AG$15="","",IF(OR(AG$14="Dom",AG$14="Sáb"),"Fds",IF(COUNTIFS(ListaFuncionarios,$B19,DataIni,"&lt;="&amp;DATE($C$9,$F$11,DAY(AG$15)),DataFim,"&gt;="&amp;DATE($C$9,$F$11,DAY(AG$15)))&gt;0,"Folga","Normal")))</f>
        <v>Fds</v>
      </c>
    </row>
    <row r="20" spans="1:33" x14ac:dyDescent="0.25">
      <c r="A20" s="2"/>
      <c r="B20" s="44" t="s">
        <v>35</v>
      </c>
      <c r="C20" s="45" t="str" cm="1">
        <f t="array" ref="C20">IF(C$15="","",IF(OR(C$14="Dom",C$14="Sáb"),"Fds",IF(COUNTIFS(ListaFuncionarios,$B20,DataIni,"&lt;="&amp;DATE($C$9,$F$11,DAY(C$15)),DataFim,"&gt;="&amp;DATE($C$9,$F$11,DAY(C$15)))&gt;0,"Folga","Normal")))</f>
        <v>Normal</v>
      </c>
      <c r="D20" s="46" t="str" cm="1">
        <f t="array" ref="D20">IF(D$15="","",IF(OR(D$14="Dom",D$14="Sáb"),"Fds",IF(COUNTIFS(ListaFuncionarios,$B20,DataIni,"&lt;="&amp;DATE($C$9,$F$11,DAY(D$15)),DataFim,"&gt;="&amp;DATE($C$9,$F$11,DAY(D$15)))&gt;0,"Folga","Normal")))</f>
        <v>Normal</v>
      </c>
      <c r="E20" s="46" t="str" cm="1">
        <f t="array" ref="E20">IF(E$15="","",IF(OR(E$14="Dom",E$14="Sáb"),"Fds",IF(COUNTIFS(ListaFuncionarios,$B20,DataIni,"&lt;="&amp;DATE($C$9,$F$11,DAY(E$15)),DataFim,"&gt;="&amp;DATE($C$9,$F$11,DAY(E$15)))&gt;0,"Folga","Normal")))</f>
        <v>Fds</v>
      </c>
      <c r="F20" s="46" t="str" cm="1">
        <f t="array" ref="F20">IF(F$15="","",IF(OR(F$14="Dom",F$14="Sáb"),"Fds",IF(COUNTIFS(ListaFuncionarios,$B20,DataIni,"&lt;="&amp;DATE($C$9,$F$11,DAY(F$15)),DataFim,"&gt;="&amp;DATE($C$9,$F$11,DAY(F$15)))&gt;0,"Folga","Normal")))</f>
        <v>Fds</v>
      </c>
      <c r="G20" s="46" t="str" cm="1">
        <f t="array" ref="G20">IF(G$15="","",IF(OR(G$14="Dom",G$14="Sáb"),"Fds",IF(COUNTIFS(ListaFuncionarios,$B20,DataIni,"&lt;="&amp;DATE($C$9,$F$11,DAY(G$15)),DataFim,"&gt;="&amp;DATE($C$9,$F$11,DAY(G$15)))&gt;0,"Folga","Normal")))</f>
        <v>Normal</v>
      </c>
      <c r="H20" s="46" t="str" cm="1">
        <f t="array" ref="H20">IF(H$15="","",IF(OR(H$14="Dom",H$14="Sáb"),"Fds",IF(COUNTIFS(ListaFuncionarios,$B20,DataIni,"&lt;="&amp;DATE($C$9,$F$11,DAY(H$15)),DataFim,"&gt;="&amp;DATE($C$9,$F$11,DAY(H$15)))&gt;0,"Folga","Normal")))</f>
        <v>Normal</v>
      </c>
      <c r="I20" s="46" t="str" cm="1">
        <f t="array" ref="I20">IF(I$15="","",IF(OR(I$14="Dom",I$14="Sáb"),"Fds",IF(COUNTIFS(ListaFuncionarios,$B20,DataIni,"&lt;="&amp;DATE($C$9,$F$11,DAY(I$15)),DataFim,"&gt;="&amp;DATE($C$9,$F$11,DAY(I$15)))&gt;0,"Folga","Normal")))</f>
        <v>Normal</v>
      </c>
      <c r="J20" s="46" t="str" cm="1">
        <f t="array" ref="J20">IF(J$15="","",IF(OR(J$14="Dom",J$14="Sáb"),"Fds",IF(COUNTIFS(ListaFuncionarios,$B20,DataIni,"&lt;="&amp;DATE($C$9,$F$11,DAY(J$15)),DataFim,"&gt;="&amp;DATE($C$9,$F$11,DAY(J$15)))&gt;0,"Folga","Normal")))</f>
        <v>Normal</v>
      </c>
      <c r="K20" s="46" t="str" cm="1">
        <f t="array" ref="K20">IF(K$15="","",IF(OR(K$14="Dom",K$14="Sáb"),"Fds",IF(COUNTIFS(ListaFuncionarios,$B20,DataIni,"&lt;="&amp;DATE($C$9,$F$11,DAY(K$15)),DataFim,"&gt;="&amp;DATE($C$9,$F$11,DAY(K$15)))&gt;0,"Folga","Normal")))</f>
        <v>Normal</v>
      </c>
      <c r="L20" s="46" t="str" cm="1">
        <f t="array" ref="L20">IF(L$15="","",IF(OR(L$14="Dom",L$14="Sáb"),"Fds",IF(COUNTIFS(ListaFuncionarios,$B20,DataIni,"&lt;="&amp;DATE($C$9,$F$11,DAY(L$15)),DataFim,"&gt;="&amp;DATE($C$9,$F$11,DAY(L$15)))&gt;0,"Folga","Normal")))</f>
        <v>Fds</v>
      </c>
      <c r="M20" s="46" t="str" cm="1">
        <f t="array" ref="M20">IF(M$15="","",IF(OR(M$14="Dom",M$14="Sáb"),"Fds",IF(COUNTIFS(ListaFuncionarios,$B20,DataIni,"&lt;="&amp;DATE($C$9,$F$11,DAY(M$15)),DataFim,"&gt;="&amp;DATE($C$9,$F$11,DAY(M$15)))&gt;0,"Folga","Normal")))</f>
        <v>Fds</v>
      </c>
      <c r="N20" s="46" t="str" cm="1">
        <f t="array" ref="N20">IF(N$15="","",IF(OR(N$14="Dom",N$14="Sáb"),"Fds",IF(COUNTIFS(ListaFuncionarios,$B20,DataIni,"&lt;="&amp;DATE($C$9,$F$11,DAY(N$15)),DataFim,"&gt;="&amp;DATE($C$9,$F$11,DAY(N$15)))&gt;0,"Folga","Normal")))</f>
        <v>Folga</v>
      </c>
      <c r="O20" s="46" t="str" cm="1">
        <f t="array" ref="O20">IF(O$15="","",IF(OR(O$14="Dom",O$14="Sáb"),"Fds",IF(COUNTIFS(ListaFuncionarios,$B20,DataIni,"&lt;="&amp;DATE($C$9,$F$11,DAY(O$15)),DataFim,"&gt;="&amp;DATE($C$9,$F$11,DAY(O$15)))&gt;0,"Folga","Normal")))</f>
        <v>Folga</v>
      </c>
      <c r="P20" s="46" t="str" cm="1">
        <f t="array" ref="P20">IF(P$15="","",IF(OR(P$14="Dom",P$14="Sáb"),"Fds",IF(COUNTIFS(ListaFuncionarios,$B20,DataIni,"&lt;="&amp;DATE($C$9,$F$11,DAY(P$15)),DataFim,"&gt;="&amp;DATE($C$9,$F$11,DAY(P$15)))&gt;0,"Folga","Normal")))</f>
        <v>Folga</v>
      </c>
      <c r="Q20" s="46" t="str" cm="1">
        <f t="array" ref="Q20">IF(Q$15="","",IF(OR(Q$14="Dom",Q$14="Sáb"),"Fds",IF(COUNTIFS(ListaFuncionarios,$B20,DataIni,"&lt;="&amp;DATE($C$9,$F$11,DAY(Q$15)),DataFim,"&gt;="&amp;DATE($C$9,$F$11,DAY(Q$15)))&gt;0,"Folga","Normal")))</f>
        <v>Folga</v>
      </c>
      <c r="R20" s="46" t="str" cm="1">
        <f t="array" ref="R20">IF(R$15="","",IF(OR(R$14="Dom",R$14="Sáb"),"Fds",IF(COUNTIFS(ListaFuncionarios,$B20,DataIni,"&lt;="&amp;DATE($C$9,$F$11,DAY(R$15)),DataFim,"&gt;="&amp;DATE($C$9,$F$11,DAY(R$15)))&gt;0,"Folga","Normal")))</f>
        <v>Folga</v>
      </c>
      <c r="S20" s="46" t="str" cm="1">
        <f t="array" ref="S20">IF(S$15="","",IF(OR(S$14="Dom",S$14="Sáb"),"Fds",IF(COUNTIFS(ListaFuncionarios,$B20,DataIni,"&lt;="&amp;DATE($C$9,$F$11,DAY(S$15)),DataFim,"&gt;="&amp;DATE($C$9,$F$11,DAY(S$15)))&gt;0,"Folga","Normal")))</f>
        <v>Fds</v>
      </c>
      <c r="T20" s="46" t="str" cm="1">
        <f t="array" ref="T20">IF(T$15="","",IF(OR(T$14="Dom",T$14="Sáb"),"Fds",IF(COUNTIFS(ListaFuncionarios,$B20,DataIni,"&lt;="&amp;DATE($C$9,$F$11,DAY(T$15)),DataFim,"&gt;="&amp;DATE($C$9,$F$11,DAY(T$15)))&gt;0,"Folga","Normal")))</f>
        <v>Fds</v>
      </c>
      <c r="U20" s="46" t="str" cm="1">
        <f t="array" ref="U20">IF(U$15="","",IF(OR(U$14="Dom",U$14="Sáb"),"Fds",IF(COUNTIFS(ListaFuncionarios,$B20,DataIni,"&lt;="&amp;DATE($C$9,$F$11,DAY(U$15)),DataFim,"&gt;="&amp;DATE($C$9,$F$11,DAY(U$15)))&gt;0,"Folga","Normal")))</f>
        <v>Normal</v>
      </c>
      <c r="V20" s="46" t="str" cm="1">
        <f t="array" ref="V20">IF(V$15="","",IF(OR(V$14="Dom",V$14="Sáb"),"Fds",IF(COUNTIFS(ListaFuncionarios,$B20,DataIni,"&lt;="&amp;DATE($C$9,$F$11,DAY(V$15)),DataFim,"&gt;="&amp;DATE($C$9,$F$11,DAY(V$15)))&gt;0,"Folga","Normal")))</f>
        <v>Normal</v>
      </c>
      <c r="W20" s="46" t="str" cm="1">
        <f t="array" ref="W20">IF(W$15="","",IF(OR(W$14="Dom",W$14="Sáb"),"Fds",IF(COUNTIFS(ListaFuncionarios,$B20,DataIni,"&lt;="&amp;DATE($C$9,$F$11,DAY(W$15)),DataFim,"&gt;="&amp;DATE($C$9,$F$11,DAY(W$15)))&gt;0,"Folga","Normal")))</f>
        <v>Normal</v>
      </c>
      <c r="X20" s="46" t="str" cm="1">
        <f t="array" ref="X20">IF(X$15="","",IF(OR(X$14="Dom",X$14="Sáb"),"Fds",IF(COUNTIFS(ListaFuncionarios,$B20,DataIni,"&lt;="&amp;DATE($C$9,$F$11,DAY(X$15)),DataFim,"&gt;="&amp;DATE($C$9,$F$11,DAY(X$15)))&gt;0,"Folga","Normal")))</f>
        <v>Normal</v>
      </c>
      <c r="Y20" s="46" t="str" cm="1">
        <f t="array" ref="Y20">IF(Y$15="","",IF(OR(Y$14="Dom",Y$14="Sáb"),"Fds",IF(COUNTIFS(ListaFuncionarios,$B20,DataIni,"&lt;="&amp;DATE($C$9,$F$11,DAY(Y$15)),DataFim,"&gt;="&amp;DATE($C$9,$F$11,DAY(Y$15)))&gt;0,"Folga","Normal")))</f>
        <v>Normal</v>
      </c>
      <c r="Z20" s="46" t="str" cm="1">
        <f t="array" ref="Z20">IF(Z$15="","",IF(OR(Z$14="Dom",Z$14="Sáb"),"Fds",IF(COUNTIFS(ListaFuncionarios,$B20,DataIni,"&lt;="&amp;DATE($C$9,$F$11,DAY(Z$15)),DataFim,"&gt;="&amp;DATE($C$9,$F$11,DAY(Z$15)))&gt;0,"Folga","Normal")))</f>
        <v>Fds</v>
      </c>
      <c r="AA20" s="46" t="str" cm="1">
        <f t="array" ref="AA20">IF(AA$15="","",IF(OR(AA$14="Dom",AA$14="Sáb"),"Fds",IF(COUNTIFS(ListaFuncionarios,$B20,DataIni,"&lt;="&amp;DATE($C$9,$F$11,DAY(AA$15)),DataFim,"&gt;="&amp;DATE($C$9,$F$11,DAY(AA$15)))&gt;0,"Folga","Normal")))</f>
        <v>Fds</v>
      </c>
      <c r="AB20" s="46" t="str" cm="1">
        <f t="array" ref="AB20">IF(AB$15="","",IF(OR(AB$14="Dom",AB$14="Sáb"),"Fds",IF(COUNTIFS(ListaFuncionarios,$B20,DataIni,"&lt;="&amp;DATE($C$9,$F$11,DAY(AB$15)),DataFim,"&gt;="&amp;DATE($C$9,$F$11,DAY(AB$15)))&gt;0,"Folga","Normal")))</f>
        <v>Normal</v>
      </c>
      <c r="AC20" s="46" t="str" cm="1">
        <f t="array" ref="AC20">IF(AC$15="","",IF(OR(AC$14="Dom",AC$14="Sáb"),"Fds",IF(COUNTIFS(ListaFuncionarios,$B20,DataIni,"&lt;="&amp;DATE($C$9,$F$11,DAY(AC$15)),DataFim,"&gt;="&amp;DATE($C$9,$F$11,DAY(AC$15)))&gt;0,"Folga","Normal")))</f>
        <v>Normal</v>
      </c>
      <c r="AD20" s="46" t="str" cm="1">
        <f t="array" ref="AD20">IF(AD$15="","",IF(OR(AD$14="Dom",AD$14="Sáb"),"Fds",IF(COUNTIFS(ListaFuncionarios,$B20,DataIni,"&lt;="&amp;DATE($C$9,$F$11,DAY(AD$15)),DataFim,"&gt;="&amp;DATE($C$9,$F$11,DAY(AD$15)))&gt;0,"Folga","Normal")))</f>
        <v>Normal</v>
      </c>
      <c r="AE20" s="46" t="str" cm="1">
        <f t="array" ref="AE20">IF(AE$15="","",IF(OR(AE$14="Dom",AE$14="Sáb"),"Fds",IF(COUNTIFS(ListaFuncionarios,$B20,DataIni,"&lt;="&amp;DATE($C$9,$F$11,DAY(AE$15)),DataFim,"&gt;="&amp;DATE($C$9,$F$11,DAY(AE$15)))&gt;0,"Folga","Normal")))</f>
        <v>Normal</v>
      </c>
      <c r="AF20" s="46" t="str" cm="1">
        <f t="array" ref="AF20">IF(AF$15="","",IF(OR(AF$14="Dom",AF$14="Sáb"),"Fds",IF(COUNTIFS(ListaFuncionarios,$B20,DataIni,"&lt;="&amp;DATE($C$9,$F$11,DAY(AF$15)),DataFim,"&gt;="&amp;DATE($C$9,$F$11,DAY(AF$15)))&gt;0,"Folga","Normal")))</f>
        <v>Normal</v>
      </c>
      <c r="AG20" s="47" t="str" cm="1">
        <f t="array" ref="AG20">IF(AG$15="","",IF(OR(AG$14="Dom",AG$14="Sáb"),"Fds",IF(COUNTIFS(ListaFuncionarios,$B20,DataIni,"&lt;="&amp;DATE($C$9,$F$11,DAY(AG$15)),DataFim,"&gt;="&amp;DATE($C$9,$F$11,DAY(AG$15)))&gt;0,"Folga","Normal")))</f>
        <v>Fds</v>
      </c>
    </row>
    <row r="22" spans="1:33" x14ac:dyDescent="0.25">
      <c r="C22" s="5"/>
    </row>
    <row r="29" spans="1:33" x14ac:dyDescent="0.25">
      <c r="B29" s="1" t="s">
        <v>2</v>
      </c>
      <c r="C29" s="1">
        <v>1</v>
      </c>
    </row>
    <row r="30" spans="1:33" x14ac:dyDescent="0.25">
      <c r="B30" s="1" t="s">
        <v>3</v>
      </c>
      <c r="C30" s="1">
        <v>2</v>
      </c>
    </row>
    <row r="31" spans="1:33" x14ac:dyDescent="0.25">
      <c r="B31" s="1" t="s">
        <v>4</v>
      </c>
      <c r="C31" s="1">
        <v>3</v>
      </c>
    </row>
    <row r="32" spans="1:33" x14ac:dyDescent="0.25">
      <c r="B32" s="1" t="s">
        <v>5</v>
      </c>
      <c r="C32" s="1">
        <v>4</v>
      </c>
    </row>
    <row r="33" spans="2:3" x14ac:dyDescent="0.25">
      <c r="B33" s="1" t="s">
        <v>6</v>
      </c>
      <c r="C33" s="1">
        <v>5</v>
      </c>
    </row>
    <row r="34" spans="2:3" x14ac:dyDescent="0.25">
      <c r="B34" s="1" t="s">
        <v>7</v>
      </c>
      <c r="C34" s="1">
        <v>6</v>
      </c>
    </row>
    <row r="35" spans="2:3" x14ac:dyDescent="0.25">
      <c r="B35" s="1" t="s">
        <v>8</v>
      </c>
      <c r="C35" s="1">
        <v>7</v>
      </c>
    </row>
    <row r="36" spans="2:3" x14ac:dyDescent="0.25">
      <c r="B36" s="1" t="s">
        <v>9</v>
      </c>
      <c r="C36" s="1">
        <v>8</v>
      </c>
    </row>
    <row r="37" spans="2:3" x14ac:dyDescent="0.25">
      <c r="B37" s="1" t="s">
        <v>10</v>
      </c>
      <c r="C37" s="1">
        <v>9</v>
      </c>
    </row>
    <row r="38" spans="2:3" x14ac:dyDescent="0.25">
      <c r="B38" s="1" t="s">
        <v>11</v>
      </c>
      <c r="C38" s="1">
        <v>10</v>
      </c>
    </row>
    <row r="39" spans="2:3" x14ac:dyDescent="0.25">
      <c r="B39" s="1" t="s">
        <v>12</v>
      </c>
      <c r="C39" s="1">
        <v>11</v>
      </c>
    </row>
    <row r="40" spans="2:3" x14ac:dyDescent="0.25">
      <c r="B40" s="1" t="s">
        <v>13</v>
      </c>
      <c r="C40" s="1">
        <v>12</v>
      </c>
    </row>
  </sheetData>
  <mergeCells count="2">
    <mergeCell ref="C9:E9"/>
    <mergeCell ref="C11:E11"/>
  </mergeCells>
  <conditionalFormatting sqref="C16:AG20">
    <cfRule type="cellIs" dxfId="30" priority="1" operator="equal">
      <formula>"Fds"</formula>
    </cfRule>
    <cfRule type="containsText" dxfId="29" priority="3" operator="containsText" text="Folga">
      <formula>NOT(ISERROR(SEARCH("Folga",C16)))</formula>
    </cfRule>
    <cfRule type="containsText" dxfId="28" priority="4" operator="containsText" text="Normal">
      <formula>NOT(ISERROR(SEARCH("Normal",C16)))</formula>
    </cfRule>
  </conditionalFormatting>
  <dataValidations count="1">
    <dataValidation type="list" allowBlank="1" showInputMessage="1" showErrorMessage="1" sqref="B16:B20">
      <formula1>INDIRECT("FUNCIONÁRIOS[Funcionários]")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'Calendário de Freq. Individual'!$E$17:$E$28</xm:f>
          </x14:formula1>
          <xm:sqref>C11:E11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85" zoomScaleNormal="85" workbookViewId="0">
      <selection activeCell="B10" sqref="B10"/>
    </sheetView>
  </sheetViews>
  <sheetFormatPr defaultRowHeight="15" x14ac:dyDescent="0.25"/>
  <cols>
    <col min="2" max="6" width="21.28515625" customWidth="1"/>
  </cols>
  <sheetData>
    <row r="1" spans="1:6" s="21" customFormat="1" ht="54" customHeight="1" x14ac:dyDescent="0.5">
      <c r="A1" s="22"/>
      <c r="B1" s="22" t="s">
        <v>48</v>
      </c>
      <c r="E1" s="22"/>
    </row>
    <row r="4" spans="1:6" x14ac:dyDescent="0.25">
      <c r="B4" s="28" t="s">
        <v>51</v>
      </c>
    </row>
    <row r="5" spans="1:6" x14ac:dyDescent="0.25">
      <c r="B5" s="28" t="s">
        <v>80</v>
      </c>
    </row>
    <row r="8" spans="1:6" x14ac:dyDescent="0.25">
      <c r="B8" s="35" t="s">
        <v>26</v>
      </c>
      <c r="C8" s="35" t="s">
        <v>29</v>
      </c>
      <c r="D8" s="35" t="s">
        <v>27</v>
      </c>
      <c r="E8" s="35" t="s">
        <v>28</v>
      </c>
      <c r="F8" s="35" t="s">
        <v>30</v>
      </c>
    </row>
    <row r="9" spans="1:6" x14ac:dyDescent="0.25">
      <c r="B9" s="36" t="s">
        <v>33</v>
      </c>
      <c r="C9" s="36" t="s">
        <v>41</v>
      </c>
      <c r="D9" s="37">
        <v>44197</v>
      </c>
      <c r="E9" s="37">
        <v>44204</v>
      </c>
      <c r="F9" s="40">
        <f>NETWORKDAYS(D9,E9,FERIADOS[Dia])</f>
        <v>5</v>
      </c>
    </row>
    <row r="10" spans="1:6" x14ac:dyDescent="0.25">
      <c r="B10" s="36" t="s">
        <v>31</v>
      </c>
      <c r="C10" s="36" t="s">
        <v>38</v>
      </c>
      <c r="D10" s="37">
        <v>44267</v>
      </c>
      <c r="E10" s="37">
        <v>44282</v>
      </c>
      <c r="F10" s="40">
        <f>NETWORKDAYS(D10,E10,FERIADOS[Dia])</f>
        <v>11</v>
      </c>
    </row>
    <row r="11" spans="1:6" x14ac:dyDescent="0.25">
      <c r="B11" s="36" t="s">
        <v>32</v>
      </c>
      <c r="C11" s="36" t="s">
        <v>38</v>
      </c>
      <c r="D11" s="37">
        <v>44331</v>
      </c>
      <c r="E11" s="37">
        <v>44344</v>
      </c>
      <c r="F11" s="40">
        <f>NETWORKDAYS(D11,E11,FERIADOS[Dia])</f>
        <v>10</v>
      </c>
    </row>
    <row r="12" spans="1:6" x14ac:dyDescent="0.25">
      <c r="B12" s="36" t="s">
        <v>34</v>
      </c>
      <c r="C12" s="36" t="s">
        <v>38</v>
      </c>
      <c r="D12" s="37">
        <v>44363</v>
      </c>
      <c r="E12" s="37">
        <v>44370</v>
      </c>
      <c r="F12" s="40">
        <f>NETWORKDAYS(D12,E12,FERIADOS[Dia])</f>
        <v>6</v>
      </c>
    </row>
    <row r="13" spans="1:6" x14ac:dyDescent="0.25">
      <c r="B13" s="36" t="s">
        <v>35</v>
      </c>
      <c r="C13" s="36" t="s">
        <v>38</v>
      </c>
      <c r="D13" s="37">
        <v>44296</v>
      </c>
      <c r="E13" s="37">
        <v>44303</v>
      </c>
      <c r="F13" s="40">
        <f>NETWORKDAYS(D13,E13,FERIADOS[Dia])</f>
        <v>5</v>
      </c>
    </row>
    <row r="14" spans="1:6" x14ac:dyDescent="0.25">
      <c r="B14" s="36" t="s">
        <v>32</v>
      </c>
      <c r="C14" s="36" t="s">
        <v>40</v>
      </c>
      <c r="D14" s="37">
        <v>44228</v>
      </c>
      <c r="E14" s="37">
        <v>44228</v>
      </c>
      <c r="F14" s="40">
        <f>NETWORKDAYS(D14,E14,FERIADOS[Dia])</f>
        <v>1</v>
      </c>
    </row>
    <row r="15" spans="1:6" x14ac:dyDescent="0.25">
      <c r="B15" s="38" t="s">
        <v>32</v>
      </c>
      <c r="C15" s="38" t="s">
        <v>39</v>
      </c>
      <c r="D15" s="39">
        <v>44200</v>
      </c>
      <c r="E15" s="39">
        <v>44204</v>
      </c>
      <c r="F15" s="41">
        <f>NETWORKDAYS(D15,E15,FERIADOS[Dia])</f>
        <v>5</v>
      </c>
    </row>
    <row r="16" spans="1:6" x14ac:dyDescent="0.25">
      <c r="B16" s="38" t="s">
        <v>33</v>
      </c>
      <c r="C16" s="38" t="s">
        <v>39</v>
      </c>
      <c r="D16" s="39">
        <v>44327</v>
      </c>
      <c r="E16" s="39">
        <v>44330</v>
      </c>
      <c r="F16" s="41">
        <f>NETWORKDAYS(D16,E16,FERIADOS[Dia])</f>
        <v>4</v>
      </c>
    </row>
    <row r="17" spans="2:6" x14ac:dyDescent="0.25">
      <c r="B17" s="38" t="s">
        <v>35</v>
      </c>
      <c r="C17" s="38" t="s">
        <v>40</v>
      </c>
      <c r="D17" s="39">
        <v>44264</v>
      </c>
      <c r="E17" s="39">
        <v>44264</v>
      </c>
      <c r="F17" s="41">
        <f>NETWORKDAYS(D17,E17,FERIADOS[Dia])</f>
        <v>1</v>
      </c>
    </row>
    <row r="18" spans="2:6" x14ac:dyDescent="0.25">
      <c r="B18" s="38" t="s">
        <v>33</v>
      </c>
      <c r="C18" s="38" t="s">
        <v>38</v>
      </c>
      <c r="D18" s="39">
        <v>44297</v>
      </c>
      <c r="E18" s="39">
        <v>44311</v>
      </c>
      <c r="F18" s="41">
        <f>NETWORKDAYS(D18,E18,FERIADOS[Dia])</f>
        <v>9</v>
      </c>
    </row>
  </sheetData>
  <dataValidations count="2">
    <dataValidation type="list" allowBlank="1" showInputMessage="1" showErrorMessage="1" sqref="C9:C18">
      <formula1>INDIRECT("LICENÇAS[Tipos de Licença]")</formula1>
    </dataValidation>
    <dataValidation type="list" allowBlank="1" showInputMessage="1" showErrorMessage="1" sqref="B9:B21">
      <formula1>INDIRECT("FUNCIONÁRIOS[Funcionários]")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85" zoomScaleNormal="85" workbookViewId="0">
      <selection activeCell="H17" sqref="H17"/>
    </sheetView>
  </sheetViews>
  <sheetFormatPr defaultRowHeight="15" x14ac:dyDescent="0.25"/>
  <cols>
    <col min="2" max="2" width="26.28515625" customWidth="1"/>
  </cols>
  <sheetData>
    <row r="1" spans="1:5" s="21" customFormat="1" ht="54" customHeight="1" x14ac:dyDescent="0.5">
      <c r="A1" s="22"/>
      <c r="B1" s="22" t="s">
        <v>52</v>
      </c>
      <c r="E1" s="22"/>
    </row>
    <row r="4" spans="1:5" x14ac:dyDescent="0.25">
      <c r="B4" s="28" t="s">
        <v>56</v>
      </c>
    </row>
    <row r="5" spans="1:5" x14ac:dyDescent="0.25">
      <c r="B5" s="28" t="s">
        <v>53</v>
      </c>
    </row>
    <row r="6" spans="1:5" x14ac:dyDescent="0.25">
      <c r="B6" s="28"/>
    </row>
    <row r="8" spans="1:5" x14ac:dyDescent="0.25">
      <c r="B8" s="35" t="s">
        <v>36</v>
      </c>
    </row>
    <row r="9" spans="1:5" x14ac:dyDescent="0.25">
      <c r="B9" s="36" t="s">
        <v>33</v>
      </c>
    </row>
    <row r="10" spans="1:5" x14ac:dyDescent="0.25">
      <c r="B10" s="36" t="s">
        <v>31</v>
      </c>
    </row>
    <row r="11" spans="1:5" x14ac:dyDescent="0.25">
      <c r="B11" s="36" t="s">
        <v>32</v>
      </c>
    </row>
    <row r="12" spans="1:5" x14ac:dyDescent="0.25">
      <c r="B12" s="36" t="s">
        <v>34</v>
      </c>
    </row>
    <row r="13" spans="1:5" x14ac:dyDescent="0.25">
      <c r="B13" s="38" t="s">
        <v>35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85" zoomScaleNormal="85" workbookViewId="0">
      <selection activeCell="B9" sqref="B9"/>
    </sheetView>
  </sheetViews>
  <sheetFormatPr defaultRowHeight="15" x14ac:dyDescent="0.25"/>
  <cols>
    <col min="2" max="2" width="21.140625" customWidth="1"/>
  </cols>
  <sheetData>
    <row r="1" spans="1:5" s="21" customFormat="1" ht="54" customHeight="1" x14ac:dyDescent="0.5">
      <c r="A1" s="22"/>
      <c r="B1" s="22" t="s">
        <v>54</v>
      </c>
      <c r="E1" s="22"/>
    </row>
    <row r="4" spans="1:5" x14ac:dyDescent="0.25">
      <c r="B4" s="28" t="s">
        <v>55</v>
      </c>
    </row>
    <row r="5" spans="1:5" x14ac:dyDescent="0.25">
      <c r="B5" s="28" t="s">
        <v>57</v>
      </c>
    </row>
    <row r="8" spans="1:5" x14ac:dyDescent="0.25">
      <c r="B8" s="35" t="s">
        <v>37</v>
      </c>
    </row>
    <row r="9" spans="1:5" x14ac:dyDescent="0.25">
      <c r="B9" s="36" t="s">
        <v>38</v>
      </c>
    </row>
    <row r="10" spans="1:5" x14ac:dyDescent="0.25">
      <c r="B10" s="36" t="s">
        <v>39</v>
      </c>
    </row>
    <row r="11" spans="1:5" x14ac:dyDescent="0.25">
      <c r="B11" s="36" t="s">
        <v>40</v>
      </c>
    </row>
    <row r="12" spans="1:5" x14ac:dyDescent="0.25">
      <c r="B12" s="38" t="s">
        <v>41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zoomScale="85" zoomScaleNormal="85" workbookViewId="0">
      <selection activeCell="B5" sqref="B5"/>
    </sheetView>
  </sheetViews>
  <sheetFormatPr defaultRowHeight="15" x14ac:dyDescent="0.25"/>
  <cols>
    <col min="2" max="2" width="29.85546875" customWidth="1"/>
    <col min="3" max="3" width="16.42578125" customWidth="1"/>
    <col min="7" max="7" width="13.85546875" customWidth="1"/>
  </cols>
  <sheetData>
    <row r="1" spans="1:5" s="21" customFormat="1" ht="54" customHeight="1" x14ac:dyDescent="0.5">
      <c r="A1" s="22"/>
      <c r="B1" s="22" t="s">
        <v>62</v>
      </c>
      <c r="E1" s="22"/>
    </row>
    <row r="4" spans="1:5" x14ac:dyDescent="0.25">
      <c r="B4" s="28" t="s">
        <v>73</v>
      </c>
    </row>
    <row r="5" spans="1:5" x14ac:dyDescent="0.25">
      <c r="B5" s="28" t="s">
        <v>79</v>
      </c>
    </row>
    <row r="8" spans="1:5" x14ac:dyDescent="0.25">
      <c r="B8" s="35" t="s">
        <v>58</v>
      </c>
      <c r="C8" s="35" t="s">
        <v>59</v>
      </c>
    </row>
    <row r="9" spans="1:5" x14ac:dyDescent="0.25">
      <c r="B9" s="36" t="s">
        <v>60</v>
      </c>
      <c r="C9" s="37">
        <v>44197</v>
      </c>
    </row>
    <row r="10" spans="1:5" x14ac:dyDescent="0.25">
      <c r="B10" s="36" t="s">
        <v>61</v>
      </c>
      <c r="C10" s="37">
        <v>44242</v>
      </c>
    </row>
    <row r="11" spans="1:5" x14ac:dyDescent="0.25">
      <c r="B11" s="38" t="s">
        <v>61</v>
      </c>
      <c r="C11" s="39">
        <v>44243</v>
      </c>
    </row>
    <row r="12" spans="1:5" x14ac:dyDescent="0.25">
      <c r="B12" s="38" t="s">
        <v>63</v>
      </c>
      <c r="C12" s="39">
        <v>44288</v>
      </c>
    </row>
    <row r="13" spans="1:5" x14ac:dyDescent="0.25">
      <c r="B13" s="38" t="s">
        <v>64</v>
      </c>
      <c r="C13" s="39">
        <v>44307</v>
      </c>
    </row>
    <row r="14" spans="1:5" x14ac:dyDescent="0.25">
      <c r="B14" s="38" t="s">
        <v>65</v>
      </c>
      <c r="C14" s="39">
        <v>44317</v>
      </c>
    </row>
    <row r="15" spans="1:5" x14ac:dyDescent="0.25">
      <c r="B15" s="38" t="s">
        <v>66</v>
      </c>
      <c r="C15" s="39">
        <v>44350</v>
      </c>
    </row>
    <row r="16" spans="1:5" x14ac:dyDescent="0.25">
      <c r="B16" s="38" t="s">
        <v>67</v>
      </c>
      <c r="C16" s="39">
        <v>44446</v>
      </c>
    </row>
    <row r="17" spans="2:3" x14ac:dyDescent="0.25">
      <c r="B17" s="38" t="s">
        <v>68</v>
      </c>
      <c r="C17" s="39">
        <v>44490</v>
      </c>
    </row>
    <row r="18" spans="2:3" x14ac:dyDescent="0.25">
      <c r="B18" s="38" t="s">
        <v>69</v>
      </c>
      <c r="C18" s="39">
        <v>44502</v>
      </c>
    </row>
    <row r="19" spans="2:3" x14ac:dyDescent="0.25">
      <c r="B19" s="38" t="s">
        <v>70</v>
      </c>
      <c r="C19" s="39">
        <v>44515</v>
      </c>
    </row>
    <row r="20" spans="2:3" x14ac:dyDescent="0.25">
      <c r="B20" s="38" t="s">
        <v>71</v>
      </c>
      <c r="C20" s="39">
        <v>44520</v>
      </c>
    </row>
    <row r="21" spans="2:3" x14ac:dyDescent="0.25">
      <c r="B21" s="38" t="s">
        <v>72</v>
      </c>
      <c r="C21" s="39">
        <v>44555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Instruções</vt:lpstr>
      <vt:lpstr>Calendário de Freq. Individual</vt:lpstr>
      <vt:lpstr>Calendário de Freq. Geral</vt:lpstr>
      <vt:lpstr>Controle de Licenças</vt:lpstr>
      <vt:lpstr>Funcionários</vt:lpstr>
      <vt:lpstr>Tipos de Licença</vt:lpstr>
      <vt:lpstr>Feriados</vt:lpstr>
      <vt:lpstr>'Calendário de Freq. Geral'!DataFim</vt:lpstr>
      <vt:lpstr>DataFim</vt:lpstr>
      <vt:lpstr>'Calendário de Freq. Geral'!DataIni</vt:lpstr>
      <vt:lpstr>DataIni</vt:lpstr>
      <vt:lpstr>'Calendário de Freq. Geral'!ListaFuncionarios</vt:lpstr>
      <vt:lpstr>ListaFuncionarios</vt:lpstr>
      <vt:lpstr>'Calendário de Freq. Geral'!ListaLicencas</vt:lpstr>
      <vt:lpstr>ListaLicencas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Cavalcanti</dc:creator>
  <cp:lastModifiedBy>Usuário do Windows</cp:lastModifiedBy>
  <dcterms:created xsi:type="dcterms:W3CDTF">2021-01-28T18:55:11Z</dcterms:created>
  <dcterms:modified xsi:type="dcterms:W3CDTF">2022-08-22T18:48:02Z</dcterms:modified>
</cp:coreProperties>
</file>