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/>
  </bookViews>
  <sheets>
    <sheet name="RESUMO" sheetId="1" r:id="rId1"/>
  </sheets>
  <definedNames>
    <definedName name="solver_adj" localSheetId="0" hidden="1">RESUMO!$D$22:$D$24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RESUMO!$D$22:$D$24</definedName>
    <definedName name="solver_lhs2" localSheetId="0" hidden="1">RESUMO!$I$22:$I$24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RESUMO!$J$31</definedName>
    <definedName name="solver_pre" localSheetId="0" hidden="1">0.000001</definedName>
    <definedName name="solver_rbv" localSheetId="0" hidden="1">1</definedName>
    <definedName name="solver_rel1" localSheetId="0" hidden="1">3</definedName>
    <definedName name="solver_rel2" localSheetId="0" hidden="1">3</definedName>
    <definedName name="solver_rhs1" localSheetId="0" hidden="1">1</definedName>
    <definedName name="solver_rhs2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E31" i="1"/>
  <c r="G31" i="1"/>
  <c r="F22" i="1"/>
  <c r="F23" i="1"/>
  <c r="F24" i="1"/>
  <c r="F25" i="1"/>
  <c r="F26" i="1"/>
  <c r="F27" i="1"/>
  <c r="F28" i="1"/>
  <c r="F29" i="1"/>
  <c r="F30" i="1"/>
  <c r="I24" i="1"/>
  <c r="E45" i="1"/>
  <c r="E46" i="1"/>
  <c r="E47" i="1"/>
  <c r="D48" i="1"/>
  <c r="D12" i="1" s="1"/>
  <c r="H23" i="1"/>
  <c r="H24" i="1"/>
  <c r="H25" i="1"/>
  <c r="H26" i="1"/>
  <c r="H27" i="1"/>
  <c r="H28" i="1"/>
  <c r="H29" i="1"/>
  <c r="H30" i="1"/>
  <c r="H22" i="1"/>
  <c r="I25" i="1"/>
  <c r="I26" i="1"/>
  <c r="I27" i="1"/>
  <c r="I28" i="1"/>
  <c r="I29" i="1"/>
  <c r="I30" i="1"/>
  <c r="D31" i="1"/>
  <c r="E44" i="1" l="1"/>
  <c r="J30" i="1"/>
  <c r="K30" i="1" s="1"/>
  <c r="J26" i="1"/>
  <c r="K26" i="1" s="1"/>
  <c r="J29" i="1"/>
  <c r="K29" i="1" s="1"/>
  <c r="J25" i="1"/>
  <c r="K25" i="1" s="1"/>
  <c r="J27" i="1"/>
  <c r="K27" i="1" s="1"/>
  <c r="J28" i="1"/>
  <c r="K28" i="1" s="1"/>
  <c r="J24" i="1"/>
  <c r="K24" i="1" s="1"/>
  <c r="E43" i="1"/>
  <c r="E42" i="1"/>
  <c r="E41" i="1"/>
  <c r="E39" i="1"/>
  <c r="E40" i="1"/>
  <c r="I22" i="1"/>
  <c r="I23" i="1"/>
  <c r="J23" i="1"/>
  <c r="K23" i="1" s="1"/>
  <c r="H31" i="1"/>
  <c r="D9" i="1" s="1"/>
  <c r="F31" i="1" l="1"/>
  <c r="D11" i="1" s="1"/>
  <c r="D10" i="1" s="1"/>
  <c r="D13" i="1" s="1"/>
  <c r="D14" i="1" s="1"/>
  <c r="D15" i="1" s="1"/>
  <c r="J22" i="1"/>
  <c r="K22" i="1" s="1"/>
  <c r="J31" i="1" l="1"/>
  <c r="K31" i="1" s="1"/>
</calcChain>
</file>

<file path=xl/sharedStrings.xml><?xml version="1.0" encoding="utf-8"?>
<sst xmlns="http://schemas.openxmlformats.org/spreadsheetml/2006/main" count="33" uniqueCount="28">
  <si>
    <t>Produto</t>
  </si>
  <si>
    <t>Hamburguer Artesanal</t>
  </si>
  <si>
    <t>Batata Rústica</t>
  </si>
  <si>
    <t>Brownie</t>
  </si>
  <si>
    <t>Custo Total</t>
  </si>
  <si>
    <t>Margem de Lucro</t>
  </si>
  <si>
    <t>Total</t>
  </si>
  <si>
    <t>Unidades Vendidas</t>
  </si>
  <si>
    <t>Lucro Total</t>
  </si>
  <si>
    <t>Custo por unidade</t>
  </si>
  <si>
    <t>Preço por unidade</t>
  </si>
  <si>
    <t>Lucro por unidade</t>
  </si>
  <si>
    <t>RESULTADO DE VENDAS</t>
  </si>
  <si>
    <t>CUSTOS FIXOS E VARIÁVEIS</t>
  </si>
  <si>
    <t>Luz</t>
  </si>
  <si>
    <t>Água</t>
  </si>
  <si>
    <t>Gás</t>
  </si>
  <si>
    <t>Salários</t>
  </si>
  <si>
    <t>Custo %</t>
  </si>
  <si>
    <t>RESULTADO FINAL</t>
  </si>
  <si>
    <t>Custo com Vendas</t>
  </si>
  <si>
    <t>RELATÓRIO</t>
  </si>
  <si>
    <t>Custo Operacionais</t>
  </si>
  <si>
    <t>Faturamento Total</t>
  </si>
  <si>
    <t>Gasto</t>
  </si>
  <si>
    <t>Outras despesas</t>
  </si>
  <si>
    <t>Valor</t>
  </si>
  <si>
    <t>PLANILHA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</si>
</sst>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\ #,##0.0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6"/>
      <color rgb="FF1D3557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63946"/>
        <bgColor indexed="64"/>
      </patternFill>
    </fill>
    <fill>
      <patternFill patternType="solid">
        <fgColor rgb="FF1D3557"/>
        <bgColor indexed="64"/>
      </patternFill>
    </fill>
    <fill>
      <patternFill patternType="solid">
        <fgColor rgb="FF457B9D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ABC2E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6" borderId="1" xfId="0" applyFill="1" applyBorder="1"/>
    <xf numFmtId="0" fontId="2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/>
    <xf numFmtId="164" fontId="0" fillId="2" borderId="1" xfId="0" applyNumberFormat="1" applyFill="1" applyBorder="1"/>
    <xf numFmtId="164" fontId="0" fillId="6" borderId="1" xfId="0" applyNumberFormat="1" applyFill="1" applyBorder="1"/>
    <xf numFmtId="164" fontId="3" fillId="5" borderId="4" xfId="0" applyNumberFormat="1" applyFont="1" applyFill="1" applyBorder="1"/>
    <xf numFmtId="164" fontId="0" fillId="3" borderId="1" xfId="0" applyNumberFormat="1" applyFill="1" applyBorder="1"/>
    <xf numFmtId="164" fontId="0" fillId="4" borderId="1" xfId="0" applyNumberFormat="1" applyFill="1" applyBorder="1"/>
    <xf numFmtId="165" fontId="0" fillId="4" borderId="1" xfId="1" applyNumberFormat="1" applyFont="1" applyFill="1" applyBorder="1"/>
    <xf numFmtId="0" fontId="4" fillId="0" borderId="0" xfId="0" applyFont="1" applyAlignment="1">
      <alignment horizontal="center"/>
    </xf>
    <xf numFmtId="0" fontId="0" fillId="0" borderId="0" xfId="0" applyBorder="1"/>
    <xf numFmtId="10" fontId="3" fillId="0" borderId="0" xfId="0" applyNumberFormat="1" applyFont="1"/>
    <xf numFmtId="0" fontId="7" fillId="0" borderId="0" xfId="0" applyFont="1"/>
    <xf numFmtId="0" fontId="2" fillId="8" borderId="1" xfId="0" applyFont="1" applyFill="1" applyBorder="1" applyAlignment="1">
      <alignment vertical="center" wrapText="1"/>
    </xf>
    <xf numFmtId="0" fontId="2" fillId="8" borderId="2" xfId="0" applyFont="1" applyFill="1" applyBorder="1"/>
    <xf numFmtId="0" fontId="2" fillId="7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0" fontId="2" fillId="9" borderId="1" xfId="0" applyFont="1" applyFill="1" applyBorder="1" applyAlignment="1">
      <alignment horizontal="center" vertical="center" wrapText="1"/>
    </xf>
    <xf numFmtId="164" fontId="2" fillId="9" borderId="1" xfId="0" applyNumberFormat="1" applyFont="1" applyFill="1" applyBorder="1"/>
    <xf numFmtId="0" fontId="3" fillId="8" borderId="1" xfId="0" applyFont="1" applyFill="1" applyBorder="1"/>
    <xf numFmtId="164" fontId="2" fillId="8" borderId="1" xfId="0" applyNumberFormat="1" applyFont="1" applyFill="1" applyBorder="1"/>
    <xf numFmtId="0" fontId="6" fillId="8" borderId="1" xfId="0" applyFont="1" applyFill="1" applyBorder="1" applyAlignment="1">
      <alignment horizontal="left" indent="3"/>
    </xf>
    <xf numFmtId="164" fontId="3" fillId="8" borderId="1" xfId="0" applyNumberFormat="1" applyFont="1" applyFill="1" applyBorder="1"/>
    <xf numFmtId="0" fontId="3" fillId="8" borderId="1" xfId="0" applyFont="1" applyFill="1" applyBorder="1" applyAlignment="1">
      <alignment horizontal="left"/>
    </xf>
    <xf numFmtId="165" fontId="2" fillId="8" borderId="1" xfId="1" applyNumberFormat="1" applyFont="1" applyFill="1" applyBorder="1"/>
    <xf numFmtId="0" fontId="2" fillId="10" borderId="1" xfId="0" applyFont="1" applyFill="1" applyBorder="1" applyAlignment="1">
      <alignment horizontal="center" vertical="center" wrapText="1"/>
    </xf>
    <xf numFmtId="164" fontId="2" fillId="10" borderId="1" xfId="0" applyNumberFormat="1" applyFont="1" applyFill="1" applyBorder="1"/>
    <xf numFmtId="165" fontId="2" fillId="10" borderId="1" xfId="1" applyNumberFormat="1" applyFont="1" applyFill="1" applyBorder="1"/>
    <xf numFmtId="0" fontId="0" fillId="11" borderId="2" xfId="0" applyFill="1" applyBorder="1"/>
    <xf numFmtId="0" fontId="0" fillId="8" borderId="0" xfId="0" applyFill="1"/>
    <xf numFmtId="0" fontId="0" fillId="8" borderId="0" xfId="0" applyFill="1" applyBorder="1"/>
    <xf numFmtId="0" fontId="2" fillId="7" borderId="3" xfId="0" applyFont="1" applyFill="1" applyBorder="1" applyAlignment="1">
      <alignment horizontal="center" vertical="center" wrapText="1"/>
    </xf>
    <xf numFmtId="165" fontId="0" fillId="2" borderId="1" xfId="1" applyNumberFormat="1" applyFont="1" applyFill="1" applyBorder="1"/>
    <xf numFmtId="164" fontId="3" fillId="0" borderId="4" xfId="0" applyNumberFormat="1" applyFont="1" applyFill="1" applyBorder="1"/>
    <xf numFmtId="0" fontId="9" fillId="0" borderId="0" xfId="0" applyFont="1"/>
    <xf numFmtId="0" fontId="9" fillId="8" borderId="0" xfId="0" applyFont="1" applyFill="1"/>
    <xf numFmtId="0" fontId="8" fillId="9" borderId="0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5" fillId="8" borderId="0" xfId="0" applyFont="1" applyFill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ABC2E3"/>
      <color rgb="FF1D3557"/>
      <color rgb="FFE63946"/>
      <color rgb="FF457B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RESUMO!$D$38</c:f>
              <c:strCache>
                <c:ptCount val="1"/>
                <c:pt idx="0">
                  <c:v>Valor</c:v>
                </c:pt>
              </c:strCache>
            </c:strRef>
          </c:tx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B2-4D75-B916-A442324BB9EE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B2-4D75-B916-A442324BB9E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B2-4D75-B916-A442324BB9EE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B2-4D75-B916-A442324BB9EE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B2-4D75-B916-A442324BB9EE}"/>
              </c:ext>
            </c:extLst>
          </c:dPt>
          <c:dPt>
            <c:idx val="5"/>
            <c:bubble3D val="0"/>
            <c:spPr>
              <a:solidFill>
                <a:schemeClr val="accent5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0B2-4D75-B916-A442324BB9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RESUMO!$C$39:$C$43</c:f>
              <c:strCache>
                <c:ptCount val="5"/>
                <c:pt idx="0">
                  <c:v>Salários</c:v>
                </c:pt>
                <c:pt idx="1">
                  <c:v>Luz</c:v>
                </c:pt>
                <c:pt idx="2">
                  <c:v>Água</c:v>
                </c:pt>
                <c:pt idx="3">
                  <c:v>Gás</c:v>
                </c:pt>
                <c:pt idx="4">
                  <c:v>Outras despesas</c:v>
                </c:pt>
              </c:strCache>
            </c:strRef>
          </c:cat>
          <c:val>
            <c:numRef>
              <c:f>RESUMO!$D$39:$D$43</c:f>
              <c:numCache>
                <c:formatCode>"R$"\ #,##0.00</c:formatCode>
                <c:ptCount val="5"/>
                <c:pt idx="0">
                  <c:v>2000</c:v>
                </c:pt>
                <c:pt idx="1">
                  <c:v>350</c:v>
                </c:pt>
                <c:pt idx="2">
                  <c:v>200</c:v>
                </c:pt>
                <c:pt idx="3">
                  <c:v>150</c:v>
                </c:pt>
                <c:pt idx="4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0A-451A-B933-B0EA26AF96B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28575"/>
          </c:spPr>
          <c:dPt>
            <c:idx val="0"/>
            <c:bubble3D val="0"/>
            <c:spPr>
              <a:solidFill>
                <a:srgbClr val="1D3557"/>
              </a:solidFill>
              <a:ln w="285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57C-44DD-8A1C-AF228C443B04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285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57C-44DD-8A1C-AF228C443B04}"/>
              </c:ext>
            </c:extLst>
          </c:dPt>
          <c:val>
            <c:numRef>
              <c:f>RESUMO!$D$14:$D$15</c:f>
              <c:numCache>
                <c:formatCode>0.00%</c:formatCode>
                <c:ptCount val="2"/>
                <c:pt idx="0" formatCode="0.0%">
                  <c:v>0.28032786885245903</c:v>
                </c:pt>
                <c:pt idx="1">
                  <c:v>0.71967213114754092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7C-44DD-8A1C-AF228C443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 w="381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image" Target="../media/image20.svg"/><Relationship Id="rId18" Type="http://schemas.openxmlformats.org/officeDocument/2006/relationships/image" Target="../media/image8.png"/><Relationship Id="rId3" Type="http://schemas.openxmlformats.org/officeDocument/2006/relationships/image" Target="../media/image1.png"/><Relationship Id="rId7" Type="http://schemas.openxmlformats.org/officeDocument/2006/relationships/image" Target="../media/image14.svg"/><Relationship Id="rId12" Type="http://schemas.openxmlformats.org/officeDocument/2006/relationships/image" Target="../media/image5.png"/><Relationship Id="rId17" Type="http://schemas.openxmlformats.org/officeDocument/2006/relationships/image" Target="../media/image23.svg"/><Relationship Id="rId2" Type="http://schemas.openxmlformats.org/officeDocument/2006/relationships/chart" Target="../charts/chart2.xml"/><Relationship Id="rId16" Type="http://schemas.openxmlformats.org/officeDocument/2006/relationships/image" Target="../media/image7.png"/><Relationship Id="rId20" Type="http://schemas.openxmlformats.org/officeDocument/2006/relationships/image" Target="../media/image25.svg"/><Relationship Id="rId1" Type="http://schemas.openxmlformats.org/officeDocument/2006/relationships/chart" Target="../charts/chart1.xml"/><Relationship Id="rId6" Type="http://schemas.openxmlformats.org/officeDocument/2006/relationships/image" Target="../media/image2.png"/><Relationship Id="rId11" Type="http://schemas.openxmlformats.org/officeDocument/2006/relationships/image" Target="../media/image18.svg"/><Relationship Id="rId5" Type="http://schemas.openxmlformats.org/officeDocument/2006/relationships/image" Target="../media/image12.svg"/><Relationship Id="rId15" Type="http://schemas.openxmlformats.org/officeDocument/2006/relationships/image" Target="../media/image6.png"/><Relationship Id="rId10" Type="http://schemas.openxmlformats.org/officeDocument/2006/relationships/image" Target="../media/image4.png"/><Relationship Id="rId9" Type="http://schemas.openxmlformats.org/officeDocument/2006/relationships/image" Target="../media/image16.svg"/><Relationship Id="rId14" Type="http://schemas.openxmlformats.org/officeDocument/2006/relationships/hyperlink" Target="https://www.youtube.com/watch?v=VyRf9qfcZo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704850</xdr:colOff>
      <xdr:row>7</xdr:row>
      <xdr:rowOff>28575</xdr:rowOff>
    </xdr:from>
    <xdr:to>
      <xdr:col>10</xdr:col>
      <xdr:colOff>838200</xdr:colOff>
      <xdr:row>10</xdr:row>
      <xdr:rowOff>85725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486EECDE-4829-4F70-AB9E-86A141988F51}"/>
            </a:ext>
          </a:extLst>
        </xdr:cNvPr>
        <xdr:cNvSpPr/>
      </xdr:nvSpPr>
      <xdr:spPr>
        <a:xfrm>
          <a:off x="9620250" y="2085975"/>
          <a:ext cx="2019300" cy="638175"/>
        </a:xfrm>
        <a:prstGeom prst="rect">
          <a:avLst/>
        </a:prstGeom>
        <a:solidFill>
          <a:schemeClr val="accent4">
            <a:lumMod val="75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704850</xdr:colOff>
      <xdr:row>10</xdr:row>
      <xdr:rowOff>171450</xdr:rowOff>
    </xdr:from>
    <xdr:to>
      <xdr:col>10</xdr:col>
      <xdr:colOff>838199</xdr:colOff>
      <xdr:row>14</xdr:row>
      <xdr:rowOff>38100</xdr:rowOff>
    </xdr:to>
    <xdr:sp macro="" textlink="">
      <xdr:nvSpPr>
        <xdr:cNvPr id="23" name="Retângulo 22">
          <a:extLst>
            <a:ext uri="{FF2B5EF4-FFF2-40B4-BE49-F238E27FC236}">
              <a16:creationId xmlns:a16="http://schemas.microsoft.com/office/drawing/2014/main" id="{73757D56-82E4-4E8D-BEEA-C2F14C81BEED}"/>
            </a:ext>
          </a:extLst>
        </xdr:cNvPr>
        <xdr:cNvSpPr/>
      </xdr:nvSpPr>
      <xdr:spPr>
        <a:xfrm>
          <a:off x="9620250" y="2809875"/>
          <a:ext cx="2019299" cy="628650"/>
        </a:xfrm>
        <a:prstGeom prst="rect">
          <a:avLst/>
        </a:prstGeom>
        <a:solidFill>
          <a:srgbClr val="1D3557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57151</xdr:colOff>
      <xdr:row>7</xdr:row>
      <xdr:rowOff>47625</xdr:rowOff>
    </xdr:from>
    <xdr:to>
      <xdr:col>7</xdr:col>
      <xdr:colOff>190501</xdr:colOff>
      <xdr:row>10</xdr:row>
      <xdr:rowOff>104775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5255C773-3065-4823-8F3D-A46B1E8A05A7}"/>
            </a:ext>
          </a:extLst>
        </xdr:cNvPr>
        <xdr:cNvSpPr/>
      </xdr:nvSpPr>
      <xdr:spPr>
        <a:xfrm>
          <a:off x="6143626" y="2105025"/>
          <a:ext cx="2019300" cy="638175"/>
        </a:xfrm>
        <a:prstGeom prst="rect">
          <a:avLst/>
        </a:prstGeom>
        <a:solidFill>
          <a:srgbClr val="457B9D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504826</xdr:colOff>
      <xdr:row>35</xdr:row>
      <xdr:rowOff>171450</xdr:rowOff>
    </xdr:from>
    <xdr:to>
      <xdr:col>11</xdr:col>
      <xdr:colOff>38100</xdr:colOff>
      <xdr:row>48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EC70FE7-E9E3-41BE-883B-11061ED96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57150</xdr:colOff>
      <xdr:row>11</xdr:row>
      <xdr:rowOff>0</xdr:rowOff>
    </xdr:from>
    <xdr:to>
      <xdr:col>7</xdr:col>
      <xdr:colOff>190500</xdr:colOff>
      <xdr:row>14</xdr:row>
      <xdr:rowOff>57150</xdr:rowOff>
    </xdr:to>
    <xdr:sp macro="" textlink="">
      <xdr:nvSpPr>
        <xdr:cNvPr id="12" name="Retângulo 11">
          <a:extLst>
            <a:ext uri="{FF2B5EF4-FFF2-40B4-BE49-F238E27FC236}">
              <a16:creationId xmlns:a16="http://schemas.microsoft.com/office/drawing/2014/main" id="{C74816C8-BC3A-427B-937B-D9952D77E5BE}"/>
            </a:ext>
          </a:extLst>
        </xdr:cNvPr>
        <xdr:cNvSpPr/>
      </xdr:nvSpPr>
      <xdr:spPr>
        <a:xfrm>
          <a:off x="6143625" y="2828925"/>
          <a:ext cx="2019300" cy="628650"/>
        </a:xfrm>
        <a:prstGeom prst="rect">
          <a:avLst/>
        </a:prstGeom>
        <a:solidFill>
          <a:srgbClr val="E6394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295275</xdr:colOff>
      <xdr:row>4</xdr:row>
      <xdr:rowOff>219074</xdr:rowOff>
    </xdr:from>
    <xdr:to>
      <xdr:col>9</xdr:col>
      <xdr:colOff>571500</xdr:colOff>
      <xdr:row>16</xdr:row>
      <xdr:rowOff>114300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E90B8558-7003-4497-B4DC-A3432C8A4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238125</xdr:colOff>
      <xdr:row>9</xdr:row>
      <xdr:rowOff>57150</xdr:rowOff>
    </xdr:from>
    <xdr:to>
      <xdr:col>8</xdr:col>
      <xdr:colOff>666750</xdr:colOff>
      <xdr:row>11</xdr:row>
      <xdr:rowOff>123825</xdr:rowOff>
    </xdr:to>
    <xdr:sp macro="" textlink="$D$14">
      <xdr:nvSpPr>
        <xdr:cNvPr id="25" name="CaixaDeTexto 24">
          <a:extLst>
            <a:ext uri="{FF2B5EF4-FFF2-40B4-BE49-F238E27FC236}">
              <a16:creationId xmlns:a16="http://schemas.microsoft.com/office/drawing/2014/main" id="{DB8B6138-E9BF-408E-9BA8-C35659804B05}"/>
            </a:ext>
          </a:extLst>
        </xdr:cNvPr>
        <xdr:cNvSpPr txBox="1"/>
      </xdr:nvSpPr>
      <xdr:spPr>
        <a:xfrm>
          <a:off x="8210550" y="2343150"/>
          <a:ext cx="13716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020421A4-7585-423B-828A-DAC7E4C82BC7}" type="TxLink">
            <a:rPr lang="en-US" sz="3200" b="1" i="0" u="none" strike="noStrike">
              <a:solidFill>
                <a:srgbClr val="1D3557"/>
              </a:solidFill>
              <a:latin typeface="Calibri"/>
              <a:cs typeface="Calibri"/>
            </a:rPr>
            <a:pPr algn="ctr"/>
            <a:t>28,0%</a:t>
          </a:fld>
          <a:endParaRPr lang="pt-BR" sz="3200">
            <a:solidFill>
              <a:srgbClr val="1D3557"/>
            </a:solidFill>
          </a:endParaRPr>
        </a:p>
      </xdr:txBody>
    </xdr:sp>
    <xdr:clientData/>
  </xdr:twoCellAnchor>
  <xdr:twoCellAnchor>
    <xdr:from>
      <xdr:col>7</xdr:col>
      <xdr:colOff>419100</xdr:colOff>
      <xdr:row>11</xdr:row>
      <xdr:rowOff>142874</xdr:rowOff>
    </xdr:from>
    <xdr:to>
      <xdr:col>8</xdr:col>
      <xdr:colOff>447675</xdr:colOff>
      <xdr:row>13</xdr:row>
      <xdr:rowOff>185457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4DAC7CBB-F9AD-4A5B-A10B-72B57D974BA1}"/>
            </a:ext>
          </a:extLst>
        </xdr:cNvPr>
        <xdr:cNvSpPr txBox="1"/>
      </xdr:nvSpPr>
      <xdr:spPr>
        <a:xfrm>
          <a:off x="8391525" y="2809874"/>
          <a:ext cx="971550" cy="4235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solidFill>
                <a:srgbClr val="1D3557"/>
              </a:solidFill>
            </a:rPr>
            <a:t>Margem de Lucro</a:t>
          </a:r>
        </a:p>
      </xdr:txBody>
    </xdr:sp>
    <xdr:clientData/>
  </xdr:twoCellAnchor>
  <xdr:twoCellAnchor>
    <xdr:from>
      <xdr:col>0</xdr:col>
      <xdr:colOff>76200</xdr:colOff>
      <xdr:row>4</xdr:row>
      <xdr:rowOff>95250</xdr:rowOff>
    </xdr:from>
    <xdr:to>
      <xdr:col>0</xdr:col>
      <xdr:colOff>1590675</xdr:colOff>
      <xdr:row>12</xdr:row>
      <xdr:rowOff>76200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CF50BF3D-8FF0-4157-82EC-CEECB100CCA2}"/>
            </a:ext>
          </a:extLst>
        </xdr:cNvPr>
        <xdr:cNvSpPr txBox="1"/>
      </xdr:nvSpPr>
      <xdr:spPr>
        <a:xfrm>
          <a:off x="76200" y="1352550"/>
          <a:ext cx="1514475" cy="158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900">
              <a:solidFill>
                <a:schemeClr val="bg1"/>
              </a:solidFill>
            </a:rPr>
            <a:t>Este relatório tem como</a:t>
          </a:r>
          <a:r>
            <a:rPr lang="pt-BR" sz="900" baseline="0">
              <a:solidFill>
                <a:schemeClr val="bg1"/>
              </a:solidFill>
            </a:rPr>
            <a:t> objetivo demonstrar os principais indicadores para o seu negócio.</a:t>
          </a:r>
        </a:p>
        <a:p>
          <a:pPr algn="ctr"/>
          <a:endParaRPr lang="pt-BR" sz="900" baseline="0">
            <a:solidFill>
              <a:schemeClr val="bg1"/>
            </a:solidFill>
          </a:endParaRPr>
        </a:p>
        <a:p>
          <a:pPr algn="ctr"/>
          <a:r>
            <a:rPr lang="pt-BR" sz="900">
              <a:solidFill>
                <a:schemeClr val="bg1"/>
              </a:solidFill>
            </a:rPr>
            <a:t>A partir das informações dos seus produtos (quantidade vendida, custo</a:t>
          </a:r>
          <a:r>
            <a:rPr lang="pt-BR" sz="900" baseline="0">
              <a:solidFill>
                <a:schemeClr val="bg1"/>
              </a:solidFill>
            </a:rPr>
            <a:t> e preço) é possível simular o faturamento e lucro final.</a:t>
          </a:r>
        </a:p>
      </xdr:txBody>
    </xdr:sp>
    <xdr:clientData/>
  </xdr:twoCellAnchor>
  <xdr:twoCellAnchor editAs="oneCell">
    <xdr:from>
      <xdr:col>0</xdr:col>
      <xdr:colOff>600076</xdr:colOff>
      <xdr:row>3</xdr:row>
      <xdr:rowOff>9526</xdr:rowOff>
    </xdr:from>
    <xdr:to>
      <xdr:col>0</xdr:col>
      <xdr:colOff>962026</xdr:colOff>
      <xdr:row>4</xdr:row>
      <xdr:rowOff>1</xdr:rowOff>
    </xdr:to>
    <xdr:pic>
      <xdr:nvPicPr>
        <xdr:cNvPr id="16" name="Gráfico 15" descr="Notas adesivas estrutura de tópicos">
          <a:extLst>
            <a:ext uri="{FF2B5EF4-FFF2-40B4-BE49-F238E27FC236}">
              <a16:creationId xmlns:a16="http://schemas.microsoft.com/office/drawing/2014/main" id="{844DFD0F-CED8-4C24-B418-DAACC841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5"/>
            </a:ext>
          </a:extLst>
        </a:blip>
        <a:stretch>
          <a:fillRect/>
        </a:stretch>
      </xdr:blipFill>
      <xdr:spPr>
        <a:xfrm>
          <a:off x="600076" y="942976"/>
          <a:ext cx="361950" cy="36195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15</xdr:row>
      <xdr:rowOff>47625</xdr:rowOff>
    </xdr:from>
    <xdr:to>
      <xdr:col>0</xdr:col>
      <xdr:colOff>1524000</xdr:colOff>
      <xdr:row>26</xdr:row>
      <xdr:rowOff>104776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8E557E7D-F1DC-415D-B8A7-B2DD0D71C0FF}"/>
            </a:ext>
          </a:extLst>
        </xdr:cNvPr>
        <xdr:cNvSpPr txBox="1"/>
      </xdr:nvSpPr>
      <xdr:spPr>
        <a:xfrm>
          <a:off x="9525" y="3476625"/>
          <a:ext cx="1514475" cy="2543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900">
              <a:solidFill>
                <a:schemeClr val="bg1"/>
              </a:solidFill>
            </a:rPr>
            <a:t>Personalize a sua planilha incluindo</a:t>
          </a:r>
          <a:r>
            <a:rPr lang="pt-BR" sz="900" baseline="0">
              <a:solidFill>
                <a:schemeClr val="bg1"/>
              </a:solidFill>
            </a:rPr>
            <a:t> os produtos que você vende no eu negócio, bem como os gastos relacionados a salários, contas em geral, etc.</a:t>
          </a:r>
        </a:p>
        <a:p>
          <a:pPr algn="ctr"/>
          <a:endParaRPr lang="pt-BR" sz="900" baseline="0">
            <a:solidFill>
              <a:schemeClr val="bg1"/>
            </a:solidFill>
          </a:endParaRPr>
        </a:p>
        <a:p>
          <a:pPr algn="ctr"/>
          <a:r>
            <a:rPr lang="pt-BR" sz="900" baseline="0">
              <a:solidFill>
                <a:schemeClr val="bg1"/>
              </a:solidFill>
            </a:rPr>
            <a:t>Todas as colunas de valores que estiverem na </a:t>
          </a:r>
          <a:r>
            <a:rPr lang="pt-BR" sz="900" b="1" baseline="0">
              <a:solidFill>
                <a:schemeClr val="bg1">
                  <a:lumMod val="65000"/>
                </a:schemeClr>
              </a:solidFill>
            </a:rPr>
            <a:t>cor cinza </a:t>
          </a:r>
          <a:r>
            <a:rPr lang="pt-BR" sz="900" baseline="0">
              <a:solidFill>
                <a:schemeClr val="bg1"/>
              </a:solidFill>
            </a:rPr>
            <a:t>devem ser preenchidas de acordo com as informações do seu negócio: gasto, unidades vendidas, custo por unidade e preço por unidade. Todas as demais colunas são calculadas automaticamente.</a:t>
          </a:r>
          <a:endParaRPr lang="pt-BR" sz="9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571501</xdr:colOff>
      <xdr:row>12</xdr:row>
      <xdr:rowOff>161926</xdr:rowOff>
    </xdr:from>
    <xdr:to>
      <xdr:col>0</xdr:col>
      <xdr:colOff>1009651</xdr:colOff>
      <xdr:row>15</xdr:row>
      <xdr:rowOff>28576</xdr:rowOff>
    </xdr:to>
    <xdr:pic>
      <xdr:nvPicPr>
        <xdr:cNvPr id="18" name="Gráfico 17" descr="Peças de quebra-cabeça estrutura de tópicos">
          <a:extLst>
            <a:ext uri="{FF2B5EF4-FFF2-40B4-BE49-F238E27FC236}">
              <a16:creationId xmlns:a16="http://schemas.microsoft.com/office/drawing/2014/main" id="{B0CBED43-B344-407A-889F-D5B5E7B72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7"/>
            </a:ext>
          </a:extLst>
        </a:blip>
        <a:stretch>
          <a:fillRect/>
        </a:stretch>
      </xdr:blipFill>
      <xdr:spPr>
        <a:xfrm>
          <a:off x="571501" y="3181351"/>
          <a:ext cx="438150" cy="438150"/>
        </a:xfrm>
        <a:prstGeom prst="rect">
          <a:avLst/>
        </a:prstGeom>
      </xdr:spPr>
    </xdr:pic>
    <xdr:clientData/>
  </xdr:twoCellAnchor>
  <xdr:twoCellAnchor>
    <xdr:from>
      <xdr:col>5</xdr:col>
      <xdr:colOff>428624</xdr:colOff>
      <xdr:row>7</xdr:row>
      <xdr:rowOff>95249</xdr:rowOff>
    </xdr:from>
    <xdr:to>
      <xdr:col>7</xdr:col>
      <xdr:colOff>76200</xdr:colOff>
      <xdr:row>9</xdr:row>
      <xdr:rowOff>76199</xdr:rowOff>
    </xdr:to>
    <xdr:sp macro="" textlink="$D$9">
      <xdr:nvSpPr>
        <xdr:cNvPr id="19" name="CaixaDeTexto 18">
          <a:extLst>
            <a:ext uri="{FF2B5EF4-FFF2-40B4-BE49-F238E27FC236}">
              <a16:creationId xmlns:a16="http://schemas.microsoft.com/office/drawing/2014/main" id="{AE42520C-2E56-450B-8FB5-EF9FC61E786C}"/>
            </a:ext>
          </a:extLst>
        </xdr:cNvPr>
        <xdr:cNvSpPr txBox="1"/>
      </xdr:nvSpPr>
      <xdr:spPr>
        <a:xfrm>
          <a:off x="6515099" y="2152649"/>
          <a:ext cx="1533526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CA5AF322-C4D4-4A58-97B6-05F8BA4E0546}" type="TxLink">
            <a:rPr lang="en-US" sz="1800" b="1" i="0" u="none" strike="noStrike">
              <a:solidFill>
                <a:srgbClr val="FFFFFF"/>
              </a:solidFill>
              <a:latin typeface="Calibri"/>
              <a:cs typeface="Calibri"/>
            </a:rPr>
            <a:pPr/>
            <a:t>R$ 15.250,00</a:t>
          </a:fld>
          <a:endParaRPr lang="pt-BR" sz="1800"/>
        </a:p>
      </xdr:txBody>
    </xdr:sp>
    <xdr:clientData/>
  </xdr:twoCellAnchor>
  <xdr:twoCellAnchor editAs="oneCell">
    <xdr:from>
      <xdr:col>5</xdr:col>
      <xdr:colOff>114300</xdr:colOff>
      <xdr:row>7</xdr:row>
      <xdr:rowOff>104775</xdr:rowOff>
    </xdr:from>
    <xdr:to>
      <xdr:col>5</xdr:col>
      <xdr:colOff>476250</xdr:colOff>
      <xdr:row>9</xdr:row>
      <xdr:rowOff>76200</xdr:rowOff>
    </xdr:to>
    <xdr:pic>
      <xdr:nvPicPr>
        <xdr:cNvPr id="26" name="Gráfico 25" descr="Cofrinho com preenchimento sólido">
          <a:extLst>
            <a:ext uri="{FF2B5EF4-FFF2-40B4-BE49-F238E27FC236}">
              <a16:creationId xmlns:a16="http://schemas.microsoft.com/office/drawing/2014/main" id="{EF44D846-388F-44EE-BF21-5EE9D10C4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6200775" y="2162175"/>
          <a:ext cx="361950" cy="361950"/>
        </a:xfrm>
        <a:prstGeom prst="rect">
          <a:avLst/>
        </a:prstGeom>
      </xdr:spPr>
    </xdr:pic>
    <xdr:clientData/>
  </xdr:twoCellAnchor>
  <xdr:twoCellAnchor>
    <xdr:from>
      <xdr:col>5</xdr:col>
      <xdr:colOff>752475</xdr:colOff>
      <xdr:row>9</xdr:row>
      <xdr:rowOff>28575</xdr:rowOff>
    </xdr:from>
    <xdr:to>
      <xdr:col>7</xdr:col>
      <xdr:colOff>295275</xdr:colOff>
      <xdr:row>10</xdr:row>
      <xdr:rowOff>9525</xdr:rowOff>
    </xdr:to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CD070F55-AFEC-4822-A1B1-0D24EB408B72}"/>
            </a:ext>
          </a:extLst>
        </xdr:cNvPr>
        <xdr:cNvSpPr txBox="1"/>
      </xdr:nvSpPr>
      <xdr:spPr>
        <a:xfrm>
          <a:off x="6838950" y="2476500"/>
          <a:ext cx="142875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>
              <a:solidFill>
                <a:schemeClr val="bg1"/>
              </a:solidFill>
            </a:rPr>
            <a:t>Faturamento Total</a:t>
          </a:r>
        </a:p>
      </xdr:txBody>
    </xdr:sp>
    <xdr:clientData/>
  </xdr:twoCellAnchor>
  <xdr:twoCellAnchor>
    <xdr:from>
      <xdr:col>5</xdr:col>
      <xdr:colOff>419099</xdr:colOff>
      <xdr:row>11</xdr:row>
      <xdr:rowOff>9524</xdr:rowOff>
    </xdr:from>
    <xdr:to>
      <xdr:col>7</xdr:col>
      <xdr:colOff>66675</xdr:colOff>
      <xdr:row>12</xdr:row>
      <xdr:rowOff>190499</xdr:rowOff>
    </xdr:to>
    <xdr:sp macro="" textlink="$D$10">
      <xdr:nvSpPr>
        <xdr:cNvPr id="30" name="CaixaDeTexto 29">
          <a:extLst>
            <a:ext uri="{FF2B5EF4-FFF2-40B4-BE49-F238E27FC236}">
              <a16:creationId xmlns:a16="http://schemas.microsoft.com/office/drawing/2014/main" id="{989F6B14-74C1-4304-BB25-0DD91CF63F75}"/>
            </a:ext>
          </a:extLst>
        </xdr:cNvPr>
        <xdr:cNvSpPr txBox="1"/>
      </xdr:nvSpPr>
      <xdr:spPr>
        <a:xfrm>
          <a:off x="6505574" y="2838449"/>
          <a:ext cx="1533526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A56F79B0-7D0A-4C75-BC75-9103CA8A268F}" type="TxLink">
            <a:rPr lang="en-US" sz="1800" b="1" i="0" u="none" strike="noStrike">
              <a:solidFill>
                <a:srgbClr val="FFFFFF"/>
              </a:solidFill>
              <a:latin typeface="Calibri"/>
              <a:cs typeface="Calibri"/>
            </a:rPr>
            <a:pPr/>
            <a:t>R$ 10.975,00</a:t>
          </a:fld>
          <a:endParaRPr lang="pt-BR" sz="3200"/>
        </a:p>
      </xdr:txBody>
    </xdr:sp>
    <xdr:clientData/>
  </xdr:twoCellAnchor>
  <xdr:twoCellAnchor>
    <xdr:from>
      <xdr:col>6</xdr:col>
      <xdr:colOff>152400</xdr:colOff>
      <xdr:row>12</xdr:row>
      <xdr:rowOff>133350</xdr:rowOff>
    </xdr:from>
    <xdr:to>
      <xdr:col>7</xdr:col>
      <xdr:colOff>114300</xdr:colOff>
      <xdr:row>13</xdr:row>
      <xdr:rowOff>133350</xdr:rowOff>
    </xdr:to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4C08F9B2-E9E2-4BAC-902B-E3C57ABD2A3B}"/>
            </a:ext>
          </a:extLst>
        </xdr:cNvPr>
        <xdr:cNvSpPr txBox="1"/>
      </xdr:nvSpPr>
      <xdr:spPr>
        <a:xfrm>
          <a:off x="7181850" y="3152775"/>
          <a:ext cx="9048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>
              <a:solidFill>
                <a:schemeClr val="bg1"/>
              </a:solidFill>
            </a:rPr>
            <a:t>Custo</a:t>
          </a:r>
          <a:r>
            <a:rPr lang="pt-BR" sz="900" baseline="0">
              <a:solidFill>
                <a:schemeClr val="bg1"/>
              </a:solidFill>
            </a:rPr>
            <a:t> </a:t>
          </a:r>
          <a:r>
            <a:rPr lang="pt-BR" sz="900">
              <a:solidFill>
                <a:schemeClr val="bg1"/>
              </a:solidFill>
            </a:rPr>
            <a:t>Total</a:t>
          </a:r>
        </a:p>
      </xdr:txBody>
    </xdr:sp>
    <xdr:clientData/>
  </xdr:twoCellAnchor>
  <xdr:twoCellAnchor editAs="oneCell">
    <xdr:from>
      <xdr:col>5</xdr:col>
      <xdr:colOff>133350</xdr:colOff>
      <xdr:row>11</xdr:row>
      <xdr:rowOff>66675</xdr:rowOff>
    </xdr:from>
    <xdr:to>
      <xdr:col>5</xdr:col>
      <xdr:colOff>438150</xdr:colOff>
      <xdr:row>12</xdr:row>
      <xdr:rowOff>180975</xdr:rowOff>
    </xdr:to>
    <xdr:pic>
      <xdr:nvPicPr>
        <xdr:cNvPr id="33" name="Gráfico 32" descr="Moedas com preenchimento sólido">
          <a:extLst>
            <a:ext uri="{FF2B5EF4-FFF2-40B4-BE49-F238E27FC236}">
              <a16:creationId xmlns:a16="http://schemas.microsoft.com/office/drawing/2014/main" id="{579B0E28-E3A2-46EA-B129-913BEF6FF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1"/>
            </a:ext>
          </a:extLst>
        </a:blip>
        <a:stretch>
          <a:fillRect/>
        </a:stretch>
      </xdr:blipFill>
      <xdr:spPr>
        <a:xfrm>
          <a:off x="6219825" y="2895600"/>
          <a:ext cx="304800" cy="304800"/>
        </a:xfrm>
        <a:prstGeom prst="rect">
          <a:avLst/>
        </a:prstGeom>
      </xdr:spPr>
    </xdr:pic>
    <xdr:clientData/>
  </xdr:twoCellAnchor>
  <xdr:twoCellAnchor>
    <xdr:from>
      <xdr:col>5</xdr:col>
      <xdr:colOff>219075</xdr:colOff>
      <xdr:row>13</xdr:row>
      <xdr:rowOff>9525</xdr:rowOff>
    </xdr:from>
    <xdr:to>
      <xdr:col>5</xdr:col>
      <xdr:colOff>352425</xdr:colOff>
      <xdr:row>13</xdr:row>
      <xdr:rowOff>180975</xdr:rowOff>
    </xdr:to>
    <xdr:sp macro="" textlink="">
      <xdr:nvSpPr>
        <xdr:cNvPr id="34" name="Seta: para Baixo 33">
          <a:extLst>
            <a:ext uri="{FF2B5EF4-FFF2-40B4-BE49-F238E27FC236}">
              <a16:creationId xmlns:a16="http://schemas.microsoft.com/office/drawing/2014/main" id="{32D45B01-AC30-487D-AC40-F8DA504393F2}"/>
            </a:ext>
          </a:extLst>
        </xdr:cNvPr>
        <xdr:cNvSpPr/>
      </xdr:nvSpPr>
      <xdr:spPr>
        <a:xfrm>
          <a:off x="6305550" y="3219450"/>
          <a:ext cx="133350" cy="171450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876299</xdr:colOff>
      <xdr:row>7</xdr:row>
      <xdr:rowOff>38099</xdr:rowOff>
    </xdr:from>
    <xdr:to>
      <xdr:col>10</xdr:col>
      <xdr:colOff>523875</xdr:colOff>
      <xdr:row>9</xdr:row>
      <xdr:rowOff>19049</xdr:rowOff>
    </xdr:to>
    <xdr:sp macro="" textlink="$D$13">
      <xdr:nvSpPr>
        <xdr:cNvPr id="35" name="CaixaDeTexto 34">
          <a:extLst>
            <a:ext uri="{FF2B5EF4-FFF2-40B4-BE49-F238E27FC236}">
              <a16:creationId xmlns:a16="http://schemas.microsoft.com/office/drawing/2014/main" id="{32274F84-9EE8-4EDF-A930-3567D088F9A9}"/>
            </a:ext>
          </a:extLst>
        </xdr:cNvPr>
        <xdr:cNvSpPr txBox="1"/>
      </xdr:nvSpPr>
      <xdr:spPr>
        <a:xfrm>
          <a:off x="9791699" y="2095499"/>
          <a:ext cx="1533526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901E82E-5DE7-4E1D-9353-C6DB9679CF1A}" type="TxLink">
            <a:rPr lang="en-US" sz="1800" b="1" i="0" u="none" strike="noStrike">
              <a:solidFill>
                <a:srgbClr val="FFFFFF"/>
              </a:solidFill>
              <a:latin typeface="Calibri"/>
              <a:cs typeface="Calibri"/>
            </a:rPr>
            <a:pPr/>
            <a:t>R$ 4.275,00</a:t>
          </a:fld>
          <a:endParaRPr lang="pt-BR" sz="3200"/>
        </a:p>
      </xdr:txBody>
    </xdr:sp>
    <xdr:clientData/>
  </xdr:twoCellAnchor>
  <xdr:twoCellAnchor>
    <xdr:from>
      <xdr:col>9</xdr:col>
      <xdr:colOff>9525</xdr:colOff>
      <xdr:row>8</xdr:row>
      <xdr:rowOff>152400</xdr:rowOff>
    </xdr:from>
    <xdr:to>
      <xdr:col>10</xdr:col>
      <xdr:colOff>495300</xdr:colOff>
      <xdr:row>9</xdr:row>
      <xdr:rowOff>133350</xdr:rowOff>
    </xdr:to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5B336564-CA78-493C-BAF0-322FDDCAE04D}"/>
            </a:ext>
          </a:extLst>
        </xdr:cNvPr>
        <xdr:cNvSpPr txBox="1"/>
      </xdr:nvSpPr>
      <xdr:spPr>
        <a:xfrm>
          <a:off x="9867900" y="2409825"/>
          <a:ext cx="142875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>
              <a:solidFill>
                <a:schemeClr val="bg1"/>
              </a:solidFill>
            </a:rPr>
            <a:t>Lucro Total</a:t>
          </a:r>
        </a:p>
      </xdr:txBody>
    </xdr:sp>
    <xdr:clientData/>
  </xdr:twoCellAnchor>
  <xdr:twoCellAnchor editAs="oneCell">
    <xdr:from>
      <xdr:col>10</xdr:col>
      <xdr:colOff>390525</xdr:colOff>
      <xdr:row>7</xdr:row>
      <xdr:rowOff>95251</xdr:rowOff>
    </xdr:from>
    <xdr:to>
      <xdr:col>10</xdr:col>
      <xdr:colOff>742949</xdr:colOff>
      <xdr:row>9</xdr:row>
      <xdr:rowOff>57150</xdr:rowOff>
    </xdr:to>
    <xdr:pic>
      <xdr:nvPicPr>
        <xdr:cNvPr id="38" name="Gráfico 37" descr="Gráfico de barras com tendência ascendente com preenchimento sólido">
          <a:extLst>
            <a:ext uri="{FF2B5EF4-FFF2-40B4-BE49-F238E27FC236}">
              <a16:creationId xmlns:a16="http://schemas.microsoft.com/office/drawing/2014/main" id="{9A7F8701-745D-464F-8D91-B1DAD604F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3"/>
            </a:ext>
          </a:extLst>
        </a:blip>
        <a:stretch>
          <a:fillRect/>
        </a:stretch>
      </xdr:blipFill>
      <xdr:spPr>
        <a:xfrm>
          <a:off x="11191875" y="2152651"/>
          <a:ext cx="352424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581025</xdr:colOff>
      <xdr:row>48</xdr:row>
      <xdr:rowOff>152400</xdr:rowOff>
    </xdr:from>
    <xdr:to>
      <xdr:col>11</xdr:col>
      <xdr:colOff>19049</xdr:colOff>
      <xdr:row>50</xdr:row>
      <xdr:rowOff>152399</xdr:rowOff>
    </xdr:to>
    <xdr:pic>
      <xdr:nvPicPr>
        <xdr:cNvPr id="40" name="Imagem 3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06E2F42-604E-4D64-B6C3-B5303D1FB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2375" y="10553700"/>
          <a:ext cx="380999" cy="380999"/>
        </a:xfrm>
        <a:prstGeom prst="rect">
          <a:avLst/>
        </a:prstGeom>
      </xdr:spPr>
    </xdr:pic>
    <xdr:clientData/>
  </xdr:twoCellAnchor>
  <xdr:twoCellAnchor>
    <xdr:from>
      <xdr:col>8</xdr:col>
      <xdr:colOff>600076</xdr:colOff>
      <xdr:row>48</xdr:row>
      <xdr:rowOff>152400</xdr:rowOff>
    </xdr:from>
    <xdr:to>
      <xdr:col>10</xdr:col>
      <xdr:colOff>571500</xdr:colOff>
      <xdr:row>50</xdr:row>
      <xdr:rowOff>142875</xdr:rowOff>
    </xdr:to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C976C925-8A48-4AD8-AF64-7D3B246C8B68}"/>
            </a:ext>
          </a:extLst>
        </xdr:cNvPr>
        <xdr:cNvSpPr txBox="1"/>
      </xdr:nvSpPr>
      <xdr:spPr>
        <a:xfrm>
          <a:off x="9515476" y="10391775"/>
          <a:ext cx="1857374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 i="1"/>
            <a:t>Quer</a:t>
          </a:r>
          <a:r>
            <a:rPr lang="pt-BR" sz="900" i="1" baseline="0"/>
            <a:t> aprender a criar esse gráfico? Clique no botão ao lado!</a:t>
          </a:r>
          <a:endParaRPr lang="pt-BR" sz="900" i="1"/>
        </a:p>
      </xdr:txBody>
    </xdr:sp>
    <xdr:clientData/>
  </xdr:twoCellAnchor>
  <xdr:twoCellAnchor>
    <xdr:from>
      <xdr:col>9</xdr:col>
      <xdr:colOff>9524</xdr:colOff>
      <xdr:row>10</xdr:row>
      <xdr:rowOff>180974</xdr:rowOff>
    </xdr:from>
    <xdr:to>
      <xdr:col>10</xdr:col>
      <xdr:colOff>600075</xdr:colOff>
      <xdr:row>12</xdr:row>
      <xdr:rowOff>171449</xdr:rowOff>
    </xdr:to>
    <xdr:sp macro="" textlink="$D$31">
      <xdr:nvSpPr>
        <xdr:cNvPr id="42" name="CaixaDeTexto 41">
          <a:extLst>
            <a:ext uri="{FF2B5EF4-FFF2-40B4-BE49-F238E27FC236}">
              <a16:creationId xmlns:a16="http://schemas.microsoft.com/office/drawing/2014/main" id="{D814E72A-67F1-4AF9-AFBC-9823DD91DAFF}"/>
            </a:ext>
          </a:extLst>
        </xdr:cNvPr>
        <xdr:cNvSpPr txBox="1"/>
      </xdr:nvSpPr>
      <xdr:spPr>
        <a:xfrm>
          <a:off x="9867899" y="2819399"/>
          <a:ext cx="1533526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D6BC9FE-EFAE-496A-A82B-23F99E9690D0}" type="TxLink">
            <a:rPr lang="en-US" sz="1800" b="1" i="0" u="none" strike="noStrike">
              <a:solidFill>
                <a:srgbClr val="FFFFFF"/>
              </a:solidFill>
              <a:latin typeface="Calibri"/>
              <a:cs typeface="Calibri"/>
            </a:rPr>
            <a:pPr/>
            <a:t>800</a:t>
          </a:fld>
          <a:endParaRPr lang="pt-BR" sz="4800" b="1"/>
        </a:p>
      </xdr:txBody>
    </xdr:sp>
    <xdr:clientData/>
  </xdr:twoCellAnchor>
  <xdr:twoCellAnchor>
    <xdr:from>
      <xdr:col>8</xdr:col>
      <xdr:colOff>857250</xdr:colOff>
      <xdr:row>12</xdr:row>
      <xdr:rowOff>133350</xdr:rowOff>
    </xdr:from>
    <xdr:to>
      <xdr:col>10</xdr:col>
      <xdr:colOff>400050</xdr:colOff>
      <xdr:row>13</xdr:row>
      <xdr:rowOff>114300</xdr:rowOff>
    </xdr:to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E9AC8B0B-F183-4055-A5B6-27BA630F9710}"/>
            </a:ext>
          </a:extLst>
        </xdr:cNvPr>
        <xdr:cNvSpPr txBox="1"/>
      </xdr:nvSpPr>
      <xdr:spPr>
        <a:xfrm>
          <a:off x="9772650" y="3152775"/>
          <a:ext cx="142875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>
              <a:solidFill>
                <a:schemeClr val="bg1"/>
              </a:solidFill>
            </a:rPr>
            <a:t>Produtos Vendidos</a:t>
          </a:r>
        </a:p>
      </xdr:txBody>
    </xdr:sp>
    <xdr:clientData/>
  </xdr:twoCellAnchor>
  <xdr:twoCellAnchor editAs="oneCell">
    <xdr:from>
      <xdr:col>10</xdr:col>
      <xdr:colOff>266701</xdr:colOff>
      <xdr:row>11</xdr:row>
      <xdr:rowOff>19051</xdr:rowOff>
    </xdr:from>
    <xdr:to>
      <xdr:col>10</xdr:col>
      <xdr:colOff>523875</xdr:colOff>
      <xdr:row>12</xdr:row>
      <xdr:rowOff>85725</xdr:rowOff>
    </xdr:to>
    <xdr:pic>
      <xdr:nvPicPr>
        <xdr:cNvPr id="51" name="Gráfico 50" descr="Arquivo de caixa de arquivamento com preenchimento sólido">
          <a:extLst>
            <a:ext uri="{FF2B5EF4-FFF2-40B4-BE49-F238E27FC236}">
              <a16:creationId xmlns:a16="http://schemas.microsoft.com/office/drawing/2014/main" id="{74E29738-E2C8-44F1-BCE8-8B2939148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7"/>
            </a:ext>
          </a:extLst>
        </a:blip>
        <a:stretch>
          <a:fillRect/>
        </a:stretch>
      </xdr:blipFill>
      <xdr:spPr>
        <a:xfrm>
          <a:off x="11068051" y="2847976"/>
          <a:ext cx="257174" cy="257174"/>
        </a:xfrm>
        <a:prstGeom prst="rect">
          <a:avLst/>
        </a:prstGeom>
      </xdr:spPr>
    </xdr:pic>
    <xdr:clientData/>
  </xdr:twoCellAnchor>
  <xdr:twoCellAnchor editAs="oneCell">
    <xdr:from>
      <xdr:col>10</xdr:col>
      <xdr:colOff>523876</xdr:colOff>
      <xdr:row>11</xdr:row>
      <xdr:rowOff>123826</xdr:rowOff>
    </xdr:from>
    <xdr:to>
      <xdr:col>10</xdr:col>
      <xdr:colOff>781050</xdr:colOff>
      <xdr:row>13</xdr:row>
      <xdr:rowOff>0</xdr:rowOff>
    </xdr:to>
    <xdr:pic>
      <xdr:nvPicPr>
        <xdr:cNvPr id="52" name="Gráfico 51" descr="Arquivo de caixa de arquivamento com preenchimento sólido">
          <a:extLst>
            <a:ext uri="{FF2B5EF4-FFF2-40B4-BE49-F238E27FC236}">
              <a16:creationId xmlns:a16="http://schemas.microsoft.com/office/drawing/2014/main" id="{DF25D962-7375-4ECD-950E-A833172C5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7"/>
            </a:ext>
          </a:extLst>
        </a:blip>
        <a:stretch>
          <a:fillRect/>
        </a:stretch>
      </xdr:blipFill>
      <xdr:spPr>
        <a:xfrm>
          <a:off x="11325226" y="2952751"/>
          <a:ext cx="257174" cy="257174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381001</xdr:colOff>
      <xdr:row>12</xdr:row>
      <xdr:rowOff>123826</xdr:rowOff>
    </xdr:from>
    <xdr:to>
      <xdr:col>10</xdr:col>
      <xdr:colOff>638175</xdr:colOff>
      <xdr:row>14</xdr:row>
      <xdr:rowOff>0</xdr:rowOff>
    </xdr:to>
    <xdr:pic>
      <xdr:nvPicPr>
        <xdr:cNvPr id="53" name="Gráfico 52" descr="Arquivo de caixa de arquivamento com preenchimento sólido">
          <a:extLst>
            <a:ext uri="{FF2B5EF4-FFF2-40B4-BE49-F238E27FC236}">
              <a16:creationId xmlns:a16="http://schemas.microsoft.com/office/drawing/2014/main" id="{83369225-B808-4466-A01C-D0A2BBE3B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7"/>
            </a:ext>
          </a:extLst>
        </a:blip>
        <a:stretch>
          <a:fillRect/>
        </a:stretch>
      </xdr:blipFill>
      <xdr:spPr>
        <a:xfrm>
          <a:off x="11182351" y="3143251"/>
          <a:ext cx="257174" cy="257174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33</xdr:row>
      <xdr:rowOff>47624</xdr:rowOff>
    </xdr:from>
    <xdr:to>
      <xdr:col>0</xdr:col>
      <xdr:colOff>1400175</xdr:colOff>
      <xdr:row>37</xdr:row>
      <xdr:rowOff>161925</xdr:rowOff>
    </xdr:to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CD3425D4-80F6-4FED-B1F6-F1210CD3DDE0}"/>
            </a:ext>
          </a:extLst>
        </xdr:cNvPr>
        <xdr:cNvSpPr txBox="1"/>
      </xdr:nvSpPr>
      <xdr:spPr>
        <a:xfrm>
          <a:off x="76200" y="7296149"/>
          <a:ext cx="1323975" cy="1009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900">
              <a:solidFill>
                <a:schemeClr val="bg1"/>
              </a:solidFill>
            </a:rPr>
            <a:t>E se quiser ter</a:t>
          </a:r>
          <a:r>
            <a:rPr lang="pt-BR" sz="900" baseline="0">
              <a:solidFill>
                <a:schemeClr val="bg1"/>
              </a:solidFill>
            </a:rPr>
            <a:t> acesso a mais conteúdos e planilhas como essa, clique no botão acima e inscreva-se no nosso canal!</a:t>
          </a:r>
          <a:endParaRPr lang="pt-BR" sz="9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904875</xdr:colOff>
      <xdr:row>36</xdr:row>
      <xdr:rowOff>66675</xdr:rowOff>
    </xdr:from>
    <xdr:to>
      <xdr:col>0</xdr:col>
      <xdr:colOff>1123950</xdr:colOff>
      <xdr:row>37</xdr:row>
      <xdr:rowOff>95250</xdr:rowOff>
    </xdr:to>
    <xdr:pic>
      <xdr:nvPicPr>
        <xdr:cNvPr id="5" name="Gráfico 4" descr="Rosto piscando com preenchimento sólido  com preenchimento sólido">
          <a:extLst>
            <a:ext uri="{FF2B5EF4-FFF2-40B4-BE49-F238E27FC236}">
              <a16:creationId xmlns:a16="http://schemas.microsoft.com/office/drawing/2014/main" id="{78D95C9A-E4C8-4C84-A28E-B92128DEB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0"/>
            </a:ext>
          </a:extLst>
        </a:blip>
        <a:stretch>
          <a:fillRect/>
        </a:stretch>
      </xdr:blipFill>
      <xdr:spPr>
        <a:xfrm>
          <a:off x="904875" y="8020050"/>
          <a:ext cx="219075" cy="219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tabSelected="1" zoomScaleNormal="100" workbookViewId="0">
      <selection activeCell="B32" sqref="B32"/>
    </sheetView>
  </sheetViews>
  <sheetFormatPr defaultRowHeight="15" x14ac:dyDescent="0.25"/>
  <cols>
    <col min="1" max="1" width="24.5703125" style="30" customWidth="1"/>
    <col min="2" max="2" width="7.140625" customWidth="1"/>
    <col min="3" max="3" width="31.28515625" customWidth="1"/>
    <col min="4" max="11" width="14.140625" customWidth="1"/>
  </cols>
  <sheetData>
    <row r="1" spans="3:11" ht="50.25" customHeight="1" x14ac:dyDescent="0.5">
      <c r="C1" s="35" t="s">
        <v>27</v>
      </c>
    </row>
    <row r="2" spans="3:11" s="30" customFormat="1" ht="4.5" customHeight="1" x14ac:dyDescent="0.5">
      <c r="C2" s="36"/>
    </row>
    <row r="4" spans="3:11" ht="29.25" customHeight="1" x14ac:dyDescent="0.35">
      <c r="C4" s="39" t="s">
        <v>21</v>
      </c>
      <c r="D4" s="39"/>
      <c r="E4" s="39"/>
      <c r="F4" s="39"/>
      <c r="G4" s="39"/>
      <c r="H4" s="39"/>
      <c r="I4" s="39"/>
      <c r="J4" s="39"/>
      <c r="K4" s="39"/>
    </row>
    <row r="5" spans="3:11" ht="20.25" customHeight="1" x14ac:dyDescent="0.3">
      <c r="C5" s="10"/>
      <c r="D5" s="10"/>
      <c r="E5" s="10"/>
      <c r="F5" s="10"/>
      <c r="G5" s="10"/>
      <c r="H5" s="10"/>
      <c r="I5" s="10"/>
      <c r="J5" s="10"/>
      <c r="K5" s="10"/>
    </row>
    <row r="8" spans="3:11" ht="15.75" x14ac:dyDescent="0.25">
      <c r="C8" s="13" t="s">
        <v>19</v>
      </c>
    </row>
    <row r="9" spans="3:11" x14ac:dyDescent="0.25">
      <c r="C9" s="20" t="s">
        <v>23</v>
      </c>
      <c r="D9" s="21">
        <f>H31</f>
        <v>15250</v>
      </c>
    </row>
    <row r="10" spans="3:11" x14ac:dyDescent="0.25">
      <c r="C10" s="20" t="s">
        <v>4</v>
      </c>
      <c r="D10" s="21">
        <f>D11+D12</f>
        <v>10975</v>
      </c>
    </row>
    <row r="11" spans="3:11" x14ac:dyDescent="0.25">
      <c r="C11" s="22" t="s">
        <v>20</v>
      </c>
      <c r="D11" s="23">
        <f>F31</f>
        <v>7775</v>
      </c>
    </row>
    <row r="12" spans="3:11" x14ac:dyDescent="0.25">
      <c r="C12" s="22" t="s">
        <v>22</v>
      </c>
      <c r="D12" s="23">
        <f>D48</f>
        <v>3200</v>
      </c>
    </row>
    <row r="13" spans="3:11" x14ac:dyDescent="0.25">
      <c r="C13" s="20" t="s">
        <v>8</v>
      </c>
      <c r="D13" s="21">
        <f>D9-D10</f>
        <v>4275</v>
      </c>
    </row>
    <row r="14" spans="3:11" x14ac:dyDescent="0.25">
      <c r="C14" s="24" t="s">
        <v>5</v>
      </c>
      <c r="D14" s="25">
        <f>D13/D9</f>
        <v>0.28032786885245903</v>
      </c>
    </row>
    <row r="15" spans="3:11" x14ac:dyDescent="0.25">
      <c r="D15" s="12">
        <f>1-D14</f>
        <v>0.71967213114754092</v>
      </c>
    </row>
    <row r="18" spans="1:11" s="11" customFormat="1" ht="25.5" customHeight="1" x14ac:dyDescent="0.3">
      <c r="A18" s="31"/>
      <c r="C18" s="37" t="s">
        <v>12</v>
      </c>
      <c r="D18" s="37"/>
      <c r="E18" s="37"/>
      <c r="F18" s="37"/>
      <c r="G18" s="37"/>
      <c r="H18" s="37"/>
      <c r="I18" s="37"/>
      <c r="J18" s="37"/>
      <c r="K18" s="37"/>
    </row>
    <row r="21" spans="1:11" ht="35.25" customHeight="1" x14ac:dyDescent="0.25">
      <c r="C21" s="14" t="s">
        <v>0</v>
      </c>
      <c r="D21" s="2" t="s">
        <v>7</v>
      </c>
      <c r="E21" s="2" t="s">
        <v>9</v>
      </c>
      <c r="F21" s="16" t="s">
        <v>4</v>
      </c>
      <c r="G21" s="2" t="s">
        <v>10</v>
      </c>
      <c r="H21" s="18" t="s">
        <v>23</v>
      </c>
      <c r="I21" s="26" t="s">
        <v>11</v>
      </c>
      <c r="J21" s="26" t="s">
        <v>8</v>
      </c>
      <c r="K21" s="26" t="s">
        <v>5</v>
      </c>
    </row>
    <row r="22" spans="1:11" x14ac:dyDescent="0.25">
      <c r="C22" s="29" t="s">
        <v>1</v>
      </c>
      <c r="D22" s="1">
        <v>400</v>
      </c>
      <c r="E22" s="5">
        <v>12</v>
      </c>
      <c r="F22" s="4">
        <f>IF(D22="","",D22*E22)</f>
        <v>4800</v>
      </c>
      <c r="G22" s="5">
        <v>25</v>
      </c>
      <c r="H22" s="7">
        <f>IF(D22="","",G22*D22)</f>
        <v>10000</v>
      </c>
      <c r="I22" s="8">
        <f>IF(D22="","",G22-E22)</f>
        <v>13</v>
      </c>
      <c r="J22" s="8">
        <f>IF(D22="","",H22-F22)</f>
        <v>5200</v>
      </c>
      <c r="K22" s="9">
        <f>IF(D22="","",IFERROR(J22/H22,0))</f>
        <v>0.52</v>
      </c>
    </row>
    <row r="23" spans="1:11" x14ac:dyDescent="0.25">
      <c r="C23" s="29" t="s">
        <v>2</v>
      </c>
      <c r="D23" s="1">
        <v>250</v>
      </c>
      <c r="E23" s="5">
        <v>6.5</v>
      </c>
      <c r="F23" s="4">
        <f t="shared" ref="F23:F30" si="0">IF(D23="","",D23*E23)</f>
        <v>1625</v>
      </c>
      <c r="G23" s="5">
        <v>12</v>
      </c>
      <c r="H23" s="7">
        <f t="shared" ref="H23:H30" si="1">IF(D23="","",G23*D23)</f>
        <v>3000</v>
      </c>
      <c r="I23" s="8">
        <f t="shared" ref="I23:I30" si="2">IF(D23="","",G23-E23)</f>
        <v>5.5</v>
      </c>
      <c r="J23" s="8">
        <f t="shared" ref="J23:J30" si="3">IF(D23="","",H23-F23)</f>
        <v>1375</v>
      </c>
      <c r="K23" s="9">
        <f t="shared" ref="K23:K30" si="4">IF(D23="","",IFERROR(J23/H23,0))</f>
        <v>0.45833333333333331</v>
      </c>
    </row>
    <row r="24" spans="1:11" x14ac:dyDescent="0.25">
      <c r="C24" s="29" t="s">
        <v>3</v>
      </c>
      <c r="D24" s="1">
        <v>150</v>
      </c>
      <c r="E24" s="5">
        <v>9</v>
      </c>
      <c r="F24" s="4">
        <f t="shared" si="0"/>
        <v>1350</v>
      </c>
      <c r="G24" s="5">
        <v>15</v>
      </c>
      <c r="H24" s="7">
        <f t="shared" si="1"/>
        <v>2250</v>
      </c>
      <c r="I24" s="8">
        <f t="shared" si="2"/>
        <v>6</v>
      </c>
      <c r="J24" s="8">
        <f t="shared" si="3"/>
        <v>900</v>
      </c>
      <c r="K24" s="9">
        <f t="shared" si="4"/>
        <v>0.4</v>
      </c>
    </row>
    <row r="25" spans="1:11" x14ac:dyDescent="0.25">
      <c r="C25" s="29"/>
      <c r="D25" s="1"/>
      <c r="E25" s="5"/>
      <c r="F25" s="4" t="str">
        <f t="shared" si="0"/>
        <v/>
      </c>
      <c r="G25" s="5"/>
      <c r="H25" s="7" t="str">
        <f t="shared" si="1"/>
        <v/>
      </c>
      <c r="I25" s="8" t="str">
        <f t="shared" si="2"/>
        <v/>
      </c>
      <c r="J25" s="8" t="str">
        <f t="shared" si="3"/>
        <v/>
      </c>
      <c r="K25" s="9" t="str">
        <f t="shared" si="4"/>
        <v/>
      </c>
    </row>
    <row r="26" spans="1:11" x14ac:dyDescent="0.25">
      <c r="C26" s="29"/>
      <c r="D26" s="1"/>
      <c r="E26" s="5"/>
      <c r="F26" s="4" t="str">
        <f t="shared" si="0"/>
        <v/>
      </c>
      <c r="G26" s="5"/>
      <c r="H26" s="7" t="str">
        <f t="shared" si="1"/>
        <v/>
      </c>
      <c r="I26" s="8" t="str">
        <f t="shared" si="2"/>
        <v/>
      </c>
      <c r="J26" s="8" t="str">
        <f t="shared" si="3"/>
        <v/>
      </c>
      <c r="K26" s="9" t="str">
        <f t="shared" si="4"/>
        <v/>
      </c>
    </row>
    <row r="27" spans="1:11" x14ac:dyDescent="0.25">
      <c r="C27" s="29"/>
      <c r="D27" s="1"/>
      <c r="E27" s="5"/>
      <c r="F27" s="4" t="str">
        <f t="shared" si="0"/>
        <v/>
      </c>
      <c r="G27" s="5"/>
      <c r="H27" s="7" t="str">
        <f t="shared" si="1"/>
        <v/>
      </c>
      <c r="I27" s="8" t="str">
        <f t="shared" si="2"/>
        <v/>
      </c>
      <c r="J27" s="8" t="str">
        <f t="shared" si="3"/>
        <v/>
      </c>
      <c r="K27" s="9" t="str">
        <f t="shared" si="4"/>
        <v/>
      </c>
    </row>
    <row r="28" spans="1:11" x14ac:dyDescent="0.25">
      <c r="C28" s="29"/>
      <c r="D28" s="1"/>
      <c r="E28" s="5"/>
      <c r="F28" s="4" t="str">
        <f t="shared" si="0"/>
        <v/>
      </c>
      <c r="G28" s="5"/>
      <c r="H28" s="7" t="str">
        <f t="shared" si="1"/>
        <v/>
      </c>
      <c r="I28" s="8" t="str">
        <f t="shared" si="2"/>
        <v/>
      </c>
      <c r="J28" s="8" t="str">
        <f t="shared" si="3"/>
        <v/>
      </c>
      <c r="K28" s="9" t="str">
        <f t="shared" si="4"/>
        <v/>
      </c>
    </row>
    <row r="29" spans="1:11" x14ac:dyDescent="0.25">
      <c r="C29" s="29"/>
      <c r="D29" s="1"/>
      <c r="E29" s="5"/>
      <c r="F29" s="4" t="str">
        <f t="shared" si="0"/>
        <v/>
      </c>
      <c r="G29" s="5"/>
      <c r="H29" s="7" t="str">
        <f t="shared" si="1"/>
        <v/>
      </c>
      <c r="I29" s="8" t="str">
        <f t="shared" si="2"/>
        <v/>
      </c>
      <c r="J29" s="8" t="str">
        <f t="shared" si="3"/>
        <v/>
      </c>
      <c r="K29" s="9" t="str">
        <f t="shared" si="4"/>
        <v/>
      </c>
    </row>
    <row r="30" spans="1:11" x14ac:dyDescent="0.25">
      <c r="C30" s="29"/>
      <c r="D30" s="1"/>
      <c r="E30" s="5"/>
      <c r="F30" s="4" t="str">
        <f t="shared" si="0"/>
        <v/>
      </c>
      <c r="G30" s="5"/>
      <c r="H30" s="7" t="str">
        <f t="shared" si="1"/>
        <v/>
      </c>
      <c r="I30" s="8" t="str">
        <f t="shared" si="2"/>
        <v/>
      </c>
      <c r="J30" s="8" t="str">
        <f t="shared" si="3"/>
        <v/>
      </c>
      <c r="K30" s="9" t="str">
        <f t="shared" si="4"/>
        <v/>
      </c>
    </row>
    <row r="31" spans="1:11" x14ac:dyDescent="0.25">
      <c r="C31" s="15" t="s">
        <v>6</v>
      </c>
      <c r="D31" s="3">
        <f>SUM(D22:D30)</f>
        <v>800</v>
      </c>
      <c r="E31" s="6">
        <f>F31/D31</f>
        <v>9.71875</v>
      </c>
      <c r="F31" s="17">
        <f t="shared" ref="F31:J31" si="5">SUM(F22:F30)</f>
        <v>7775</v>
      </c>
      <c r="G31" s="6">
        <f>H31/D31</f>
        <v>19.0625</v>
      </c>
      <c r="H31" s="19">
        <f t="shared" si="5"/>
        <v>15250</v>
      </c>
      <c r="I31" s="27">
        <f>J31/D31</f>
        <v>9.34375</v>
      </c>
      <c r="J31" s="27">
        <f t="shared" si="5"/>
        <v>7475</v>
      </c>
      <c r="K31" s="28">
        <f>J31/H31</f>
        <v>0.49016393442622952</v>
      </c>
    </row>
    <row r="35" spans="3:11" ht="25.5" customHeight="1" x14ac:dyDescent="0.3">
      <c r="C35" s="38" t="s">
        <v>13</v>
      </c>
      <c r="D35" s="38"/>
      <c r="E35" s="38"/>
      <c r="F35" s="38"/>
      <c r="G35" s="38"/>
      <c r="H35" s="38"/>
      <c r="I35" s="38"/>
      <c r="J35" s="38"/>
      <c r="K35" s="38"/>
    </row>
    <row r="38" spans="3:11" x14ac:dyDescent="0.25">
      <c r="C38" s="14" t="s">
        <v>24</v>
      </c>
      <c r="D38" s="2" t="s">
        <v>26</v>
      </c>
      <c r="E38" s="32" t="s">
        <v>18</v>
      </c>
    </row>
    <row r="39" spans="3:11" x14ac:dyDescent="0.25">
      <c r="C39" s="29" t="s">
        <v>17</v>
      </c>
      <c r="D39" s="5">
        <v>2000</v>
      </c>
      <c r="E39" s="33">
        <f>IF(D39="","",D39/$D$48)</f>
        <v>0.625</v>
      </c>
    </row>
    <row r="40" spans="3:11" x14ac:dyDescent="0.25">
      <c r="C40" s="29" t="s">
        <v>14</v>
      </c>
      <c r="D40" s="5">
        <v>350</v>
      </c>
      <c r="E40" s="33">
        <f t="shared" ref="E40:E47" si="6">IF(D40="","",D40/$D$48)</f>
        <v>0.109375</v>
      </c>
    </row>
    <row r="41" spans="3:11" x14ac:dyDescent="0.25">
      <c r="C41" s="29" t="s">
        <v>15</v>
      </c>
      <c r="D41" s="5">
        <v>200</v>
      </c>
      <c r="E41" s="33">
        <f t="shared" si="6"/>
        <v>6.25E-2</v>
      </c>
    </row>
    <row r="42" spans="3:11" x14ac:dyDescent="0.25">
      <c r="C42" s="29" t="s">
        <v>16</v>
      </c>
      <c r="D42" s="5">
        <v>150</v>
      </c>
      <c r="E42" s="33">
        <f t="shared" si="6"/>
        <v>4.6875E-2</v>
      </c>
    </row>
    <row r="43" spans="3:11" x14ac:dyDescent="0.25">
      <c r="C43" s="29" t="s">
        <v>25</v>
      </c>
      <c r="D43" s="5">
        <v>500</v>
      </c>
      <c r="E43" s="33">
        <f t="shared" si="6"/>
        <v>0.15625</v>
      </c>
    </row>
    <row r="44" spans="3:11" x14ac:dyDescent="0.25">
      <c r="C44" s="29"/>
      <c r="D44" s="5"/>
      <c r="E44" s="33" t="str">
        <f t="shared" si="6"/>
        <v/>
      </c>
    </row>
    <row r="45" spans="3:11" x14ac:dyDescent="0.25">
      <c r="C45" s="29"/>
      <c r="D45" s="5"/>
      <c r="E45" s="33" t="str">
        <f t="shared" si="6"/>
        <v/>
      </c>
    </row>
    <row r="46" spans="3:11" x14ac:dyDescent="0.25">
      <c r="C46" s="29"/>
      <c r="D46" s="5"/>
      <c r="E46" s="33" t="str">
        <f t="shared" si="6"/>
        <v/>
      </c>
    </row>
    <row r="47" spans="3:11" x14ac:dyDescent="0.25">
      <c r="C47" s="29"/>
      <c r="D47" s="5"/>
      <c r="E47" s="33" t="str">
        <f t="shared" si="6"/>
        <v/>
      </c>
    </row>
    <row r="48" spans="3:11" x14ac:dyDescent="0.25">
      <c r="C48" s="15" t="s">
        <v>6</v>
      </c>
      <c r="D48" s="6">
        <f>SUM(D39:D47)</f>
        <v>3200</v>
      </c>
      <c r="E48" s="34"/>
    </row>
  </sheetData>
  <mergeCells count="3">
    <mergeCell ref="C18:K18"/>
    <mergeCell ref="C35:K35"/>
    <mergeCell ref="C4:K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Cavalcanti</dc:creator>
  <cp:lastModifiedBy>Usuário do Windows</cp:lastModifiedBy>
  <dcterms:created xsi:type="dcterms:W3CDTF">2021-05-04T10:50:14Z</dcterms:created>
  <dcterms:modified xsi:type="dcterms:W3CDTF">2022-08-22T22:01:49Z</dcterms:modified>
</cp:coreProperties>
</file>