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PRECIFICAÇÃO" sheetId="3" r:id="rId1"/>
    <sheet name="Paleta de Cores" sheetId="1" r:id="rId2"/>
  </sheets>
  <definedNames>
    <definedName name="solver_adj" localSheetId="0" hidden="1">PRECIFICAÇÃO!#REF!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PRECIFICAÇÃO!#REF!</definedName>
    <definedName name="solver_lhs2" localSheetId="0" hidden="1">PRECIFICAÇÃO!#REF!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PRECIFICAÇÃO!#REF!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el2" localSheetId="0" hidden="1">3</definedName>
    <definedName name="solver_rhs1" localSheetId="0" hidden="1">1</definedName>
    <definedName name="solver_rhs2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3" l="1"/>
  <c r="I39" i="3" s="1"/>
  <c r="D13" i="3" s="1"/>
  <c r="D16" i="3" s="1"/>
  <c r="I35" i="3"/>
  <c r="I36" i="3"/>
  <c r="I37" i="3"/>
  <c r="I38" i="3"/>
  <c r="E35" i="3"/>
  <c r="E36" i="3"/>
  <c r="D37" i="3"/>
  <c r="E28" i="3" s="1"/>
  <c r="E32" i="3" l="1"/>
  <c r="H47" i="3"/>
  <c r="D18" i="3"/>
  <c r="D19" i="3" s="1"/>
  <c r="H48" i="3"/>
  <c r="E33" i="3"/>
  <c r="J38" i="3"/>
  <c r="J36" i="3"/>
  <c r="J37" i="3"/>
  <c r="J35" i="3"/>
  <c r="D11" i="3"/>
  <c r="D12" i="3"/>
  <c r="I30" i="3"/>
  <c r="J30" i="3" s="1"/>
  <c r="E31" i="3"/>
  <c r="E30" i="3"/>
  <c r="E29" i="3"/>
  <c r="D20" i="3" l="1"/>
  <c r="D21" i="3" s="1"/>
  <c r="D22" i="3" s="1"/>
</calcChain>
</file>

<file path=xl/comments1.xml><?xml version="1.0" encoding="utf-8"?>
<comments xmlns="http://schemas.openxmlformats.org/spreadsheetml/2006/main">
  <authors>
    <author>tc={DCCE4663-7136-4891-8FAE-8B6AFC1C137E}</author>
    <author>tc={62F8690E-C454-40D8-8672-5E76F3303207}</author>
    <author>tc={68B92E38-5902-4765-AD7F-20314BC56694}</author>
  </authors>
  <commentList>
    <comment ref="D7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Definição Endeavor: índice multiplicador que é aplicado sobre o custo de um produto ou de um serviço para que se forme o preço de venda.</t>
        </r>
      </text>
    </comment>
    <comment ref="D19" authorId="1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Como a aplicação de impostos varia de local para local e de acordo com o produto, neste espaço recomenda-se estimar os custos relacionados a impostos de receita.</t>
        </r>
      </text>
    </comment>
    <comment ref="D22" authorId="2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Margem Bruta = Lucro / Receita</t>
        </r>
      </text>
    </comment>
  </commentList>
</comments>
</file>

<file path=xl/sharedStrings.xml><?xml version="1.0" encoding="utf-8"?>
<sst xmlns="http://schemas.openxmlformats.org/spreadsheetml/2006/main" count="45" uniqueCount="41">
  <si>
    <t>0C1618</t>
  </si>
  <si>
    <t>004643</t>
  </si>
  <si>
    <t>FAF4D3</t>
  </si>
  <si>
    <t>D1AC00</t>
  </si>
  <si>
    <t>DB504A</t>
  </si>
  <si>
    <t>Cor</t>
  </si>
  <si>
    <t>Código HEX</t>
  </si>
  <si>
    <t>Valor</t>
  </si>
  <si>
    <t>Água</t>
  </si>
  <si>
    <t>Gás</t>
  </si>
  <si>
    <t>Luz</t>
  </si>
  <si>
    <t>Salários</t>
  </si>
  <si>
    <t>Custo %</t>
  </si>
  <si>
    <t>Gasto</t>
  </si>
  <si>
    <t>RELATÓRIO</t>
  </si>
  <si>
    <t>PLANILHA DE PRECIFICAÇÃO DE PRODUTOS E SERVIÇOS</t>
  </si>
  <si>
    <t>Custos Variáveis</t>
  </si>
  <si>
    <t>CUSTOS FIXOS</t>
  </si>
  <si>
    <t>INFORMAÇÕES NECESSÁRIAS</t>
  </si>
  <si>
    <t>Mark-up Desejado</t>
  </si>
  <si>
    <t>CUSTOS VARIÁVEIS</t>
  </si>
  <si>
    <t>Custos Fixos</t>
  </si>
  <si>
    <t>RESUMO DE CUSTOS</t>
  </si>
  <si>
    <t>RESUMO FINANCEIRO</t>
  </si>
  <si>
    <t>Custo unitário</t>
  </si>
  <si>
    <t>Custo</t>
  </si>
  <si>
    <t>Quantidade Produzida (real/estimado)</t>
  </si>
  <si>
    <t>Manutenção</t>
  </si>
  <si>
    <t>Internet</t>
  </si>
  <si>
    <t>Custos Variável unitário</t>
  </si>
  <si>
    <t>Preço Sugerido</t>
  </si>
  <si>
    <t>Quantidade de Vendas Estimadas</t>
  </si>
  <si>
    <t>Receita</t>
  </si>
  <si>
    <t>Custos</t>
  </si>
  <si>
    <t>Lucro</t>
  </si>
  <si>
    <t>Impostos</t>
  </si>
  <si>
    <t>Total Custo Fixo</t>
  </si>
  <si>
    <t>Total Custo Variável</t>
  </si>
  <si>
    <t>RESUMO CUSTOS FIXOS E VARIÁVEIS</t>
  </si>
  <si>
    <t>Materia Prima (Tecido)</t>
  </si>
  <si>
    <t>Margem Bruta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</si>
</sst>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R$&quot;\ * #,##0.00_-;\-&quot;R$&quot;\ * #,##0.00_-;_-&quot;R$&quot;\ * &quot;-&quot;??_-;_-@_-"/>
    <numFmt numFmtId="165" formatCode="&quot;R$&quot;\ #,##0.0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color rgb="FF1D3557"/>
      <name val="Calibri"/>
      <family val="2"/>
      <scheme val="minor"/>
    </font>
    <font>
      <b/>
      <sz val="26"/>
      <color rgb="FF0C16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C1618"/>
        <bgColor indexed="64"/>
      </patternFill>
    </fill>
    <fill>
      <patternFill patternType="solid">
        <fgColor rgb="FF004643"/>
        <bgColor indexed="64"/>
      </patternFill>
    </fill>
    <fill>
      <patternFill patternType="solid">
        <fgColor rgb="FFFAF4D3"/>
        <bgColor indexed="64"/>
      </patternFill>
    </fill>
    <fill>
      <patternFill patternType="solid">
        <fgColor rgb="FFD1AC00"/>
        <bgColor indexed="64"/>
      </patternFill>
    </fill>
    <fill>
      <patternFill patternType="solid">
        <fgColor rgb="FFDB504A"/>
        <bgColor indexed="64"/>
      </patternFill>
    </fill>
    <fill>
      <patternFill patternType="solid">
        <fgColor rgb="FF4BFFF6"/>
        <bgColor indexed="64"/>
      </patternFill>
    </fill>
    <fill>
      <patternFill patternType="solid">
        <fgColor rgb="FFFFE561"/>
        <bgColor indexed="64"/>
      </patternFill>
    </fill>
    <fill>
      <patternFill patternType="solid">
        <fgColor rgb="FFECA29E"/>
        <bgColor indexed="64"/>
      </patternFill>
    </fill>
    <fill>
      <patternFill patternType="solid">
        <fgColor rgb="FF9EC6CE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4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quotePrefix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Border="1" applyAlignment="1">
      <alignment horizontal="center"/>
    </xf>
    <xf numFmtId="0" fontId="7" fillId="2" borderId="0" xfId="0" applyFont="1" applyFill="1"/>
    <xf numFmtId="0" fontId="8" fillId="4" borderId="0" xfId="0" applyFont="1" applyFill="1"/>
    <xf numFmtId="0" fontId="4" fillId="4" borderId="0" xfId="0" applyFont="1" applyFill="1" applyAlignment="1"/>
    <xf numFmtId="0" fontId="4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Continuous" vertical="center"/>
    </xf>
    <xf numFmtId="0" fontId="5" fillId="4" borderId="0" xfId="0" applyFont="1" applyFill="1"/>
    <xf numFmtId="0" fontId="0" fillId="0" borderId="0" xfId="0" applyFill="1"/>
    <xf numFmtId="0" fontId="4" fillId="0" borderId="0" xfId="0" applyFont="1" applyFill="1" applyAlignment="1"/>
    <xf numFmtId="0" fontId="3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0" borderId="2" xfId="0" applyFill="1" applyBorder="1"/>
    <xf numFmtId="165" fontId="0" fillId="9" borderId="3" xfId="0" applyNumberFormat="1" applyFill="1" applyBorder="1"/>
    <xf numFmtId="166" fontId="0" fillId="8" borderId="3" xfId="2" applyNumberFormat="1" applyFont="1" applyFill="1" applyBorder="1"/>
    <xf numFmtId="165" fontId="2" fillId="6" borderId="4" xfId="1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165" fontId="0" fillId="8" borderId="3" xfId="0" applyNumberFormat="1" applyFill="1" applyBorder="1"/>
    <xf numFmtId="165" fontId="2" fillId="5" borderId="4" xfId="1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5" fontId="0" fillId="9" borderId="3" xfId="2" applyNumberFormat="1" applyFont="1" applyFill="1" applyBorder="1"/>
    <xf numFmtId="166" fontId="0" fillId="9" borderId="2" xfId="2" applyNumberFormat="1" applyFont="1" applyFill="1" applyBorder="1"/>
    <xf numFmtId="165" fontId="2" fillId="6" borderId="4" xfId="0" applyNumberFormat="1" applyFont="1" applyFill="1" applyBorder="1" applyAlignment="1">
      <alignment horizontal="center" vertical="center" wrapText="1"/>
    </xf>
    <xf numFmtId="1" fontId="2" fillId="3" borderId="2" xfId="2" applyNumberFormat="1" applyFont="1" applyFill="1" applyBorder="1" applyAlignment="1">
      <alignment horizontal="center"/>
    </xf>
    <xf numFmtId="1" fontId="2" fillId="3" borderId="6" xfId="2" applyNumberFormat="1" applyFont="1" applyFill="1" applyBorder="1" applyAlignment="1">
      <alignment horizontal="center"/>
    </xf>
    <xf numFmtId="166" fontId="2" fillId="3" borderId="3" xfId="2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5" fontId="2" fillId="2" borderId="2" xfId="2" applyNumberFormat="1" applyFont="1" applyFill="1" applyBorder="1" applyAlignment="1">
      <alignment horizontal="center"/>
    </xf>
    <xf numFmtId="165" fontId="2" fillId="2" borderId="6" xfId="2" applyNumberFormat="1" applyFont="1" applyFill="1" applyBorder="1" applyAlignment="1">
      <alignment horizontal="center"/>
    </xf>
    <xf numFmtId="165" fontId="2" fillId="2" borderId="7" xfId="2" applyNumberFormat="1" applyFont="1" applyFill="1" applyBorder="1" applyAlignment="1">
      <alignment horizontal="center"/>
    </xf>
    <xf numFmtId="165" fontId="2" fillId="2" borderId="8" xfId="2" applyNumberFormat="1" applyFont="1" applyFill="1" applyBorder="1" applyAlignment="1">
      <alignment horizontal="center"/>
    </xf>
    <xf numFmtId="165" fontId="2" fillId="3" borderId="7" xfId="2" applyNumberFormat="1" applyFont="1" applyFill="1" applyBorder="1" applyAlignment="1">
      <alignment horizontal="center"/>
    </xf>
    <xf numFmtId="165" fontId="2" fillId="3" borderId="8" xfId="2" applyNumberFormat="1" applyFont="1" applyFill="1" applyBorder="1" applyAlignment="1">
      <alignment horizontal="center"/>
    </xf>
    <xf numFmtId="165" fontId="2" fillId="2" borderId="5" xfId="2" applyNumberFormat="1" applyFont="1" applyFill="1" applyBorder="1" applyAlignment="1">
      <alignment horizontal="center"/>
    </xf>
    <xf numFmtId="165" fontId="2" fillId="2" borderId="0" xfId="2" applyNumberFormat="1" applyFont="1" applyFill="1" applyBorder="1" applyAlignment="1">
      <alignment horizontal="center"/>
    </xf>
    <xf numFmtId="165" fontId="2" fillId="11" borderId="2" xfId="2" applyNumberFormat="1" applyFont="1" applyFill="1" applyBorder="1" applyAlignment="1">
      <alignment horizontal="center"/>
    </xf>
    <xf numFmtId="165" fontId="2" fillId="11" borderId="6" xfId="2" applyNumberFormat="1" applyFont="1" applyFill="1" applyBorder="1" applyAlignment="1">
      <alignment horizontal="center"/>
    </xf>
    <xf numFmtId="166" fontId="2" fillId="2" borderId="5" xfId="2" applyNumberFormat="1" applyFont="1" applyFill="1" applyBorder="1" applyAlignment="1">
      <alignment horizontal="center"/>
    </xf>
    <xf numFmtId="166" fontId="2" fillId="2" borderId="0" xfId="2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"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DB504A"/>
      <color rgb="FFD1AC00"/>
      <color rgb="FF004643"/>
      <color rgb="FFFAF4D3"/>
      <color rgb="FFECA29E"/>
      <color rgb="FFFFE561"/>
      <color rgb="FF77B0BB"/>
      <color rgb="FF9EC6CE"/>
      <color rgb="FF4BFFF6"/>
      <color rgb="FF0C16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Custos Fixos x Variáveis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D1A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57A-482B-9BE8-C2F3E80DA1EE}"/>
              </c:ext>
            </c:extLst>
          </c:dPt>
          <c:dPt>
            <c:idx val="1"/>
            <c:bubble3D val="0"/>
            <c:spPr>
              <a:solidFill>
                <a:srgbClr val="DB504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7A-482B-9BE8-C2F3E80DA1EE}"/>
              </c:ext>
            </c:extLst>
          </c:dPt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PRECIFICAÇÃO!$G$47:$G$48</c:f>
              <c:strCache>
                <c:ptCount val="2"/>
                <c:pt idx="0">
                  <c:v>Total Custo Fixo</c:v>
                </c:pt>
                <c:pt idx="1">
                  <c:v>Total Custo Variável</c:v>
                </c:pt>
              </c:strCache>
            </c:strRef>
          </c:cat>
          <c:val>
            <c:numRef>
              <c:f>PRECIFICAÇÃO!$H$47:$H$48</c:f>
              <c:numCache>
                <c:formatCode>"R$"\ #,##0.00</c:formatCode>
                <c:ptCount val="2"/>
                <c:pt idx="0">
                  <c:v>2950</c:v>
                </c:pt>
                <c:pt idx="1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A-482B-9BE8-C2F3E80DA1E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svg"/><Relationship Id="rId7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14.sv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4</xdr:row>
      <xdr:rowOff>95250</xdr:rowOff>
    </xdr:from>
    <xdr:to>
      <xdr:col>0</xdr:col>
      <xdr:colOff>1590675</xdr:colOff>
      <xdr:row>12</xdr:row>
      <xdr:rowOff>87406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AAC686F9-1074-4C0A-820B-06FE18DF671C}"/>
            </a:ext>
          </a:extLst>
        </xdr:cNvPr>
        <xdr:cNvSpPr txBox="1"/>
      </xdr:nvSpPr>
      <xdr:spPr>
        <a:xfrm>
          <a:off x="76200" y="857250"/>
          <a:ext cx="533400" cy="150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>
              <a:solidFill>
                <a:schemeClr val="bg1"/>
              </a:solidFill>
            </a:rPr>
            <a:t>Este relatório tem como</a:t>
          </a:r>
          <a:r>
            <a:rPr lang="pt-BR" sz="900" baseline="0">
              <a:solidFill>
                <a:schemeClr val="bg1"/>
              </a:solidFill>
            </a:rPr>
            <a:t> objetivo apoiar na definição de preços de vendas de produtos ou serviços de pequenos negócios.</a:t>
          </a:r>
        </a:p>
        <a:p>
          <a:pPr algn="ctr"/>
          <a:endParaRPr lang="pt-BR" sz="900" baseline="0">
            <a:solidFill>
              <a:schemeClr val="bg1"/>
            </a:solidFill>
          </a:endParaRPr>
        </a:p>
        <a:p>
          <a:pPr algn="ctr"/>
          <a:r>
            <a:rPr lang="pt-BR" sz="900">
              <a:solidFill>
                <a:schemeClr val="bg1"/>
              </a:solidFill>
            </a:rPr>
            <a:t>A partir das informações do</a:t>
          </a:r>
          <a:r>
            <a:rPr lang="pt-BR" sz="900" baseline="0">
              <a:solidFill>
                <a:schemeClr val="bg1"/>
              </a:solidFill>
            </a:rPr>
            <a:t> seu negócio </a:t>
          </a:r>
          <a:r>
            <a:rPr lang="pt-BR" sz="900">
              <a:solidFill>
                <a:schemeClr val="bg1"/>
              </a:solidFill>
            </a:rPr>
            <a:t>(quantidade produzida/vendida, custo</a:t>
          </a:r>
          <a:r>
            <a:rPr lang="pt-BR" sz="900" baseline="0">
              <a:solidFill>
                <a:schemeClr val="bg1"/>
              </a:solidFill>
            </a:rPr>
            <a:t>s fixos e variáveis) é possível simular um preço ideal, desta forma, lucro final.</a:t>
          </a:r>
        </a:p>
      </xdr:txBody>
    </xdr:sp>
    <xdr:clientData/>
  </xdr:twoCellAnchor>
  <xdr:twoCellAnchor editAs="absolute">
    <xdr:from>
      <xdr:col>0</xdr:col>
      <xdr:colOff>600076</xdr:colOff>
      <xdr:row>3</xdr:row>
      <xdr:rowOff>9526</xdr:rowOff>
    </xdr:from>
    <xdr:to>
      <xdr:col>0</xdr:col>
      <xdr:colOff>962026</xdr:colOff>
      <xdr:row>4</xdr:row>
      <xdr:rowOff>1682</xdr:rowOff>
    </xdr:to>
    <xdr:pic>
      <xdr:nvPicPr>
        <xdr:cNvPr id="12" name="Gráfico 11" descr="Notas adesivas estrutura de tópicos">
          <a:extLst>
            <a:ext uri="{FF2B5EF4-FFF2-40B4-BE49-F238E27FC236}">
              <a16:creationId xmlns:a16="http://schemas.microsoft.com/office/drawing/2014/main" id="{674153A0-D7B9-49EB-AB7F-A12C2BD96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600076" y="581026"/>
          <a:ext cx="361950" cy="36195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</xdr:colOff>
      <xdr:row>15</xdr:row>
      <xdr:rowOff>47625</xdr:rowOff>
    </xdr:from>
    <xdr:to>
      <xdr:col>0</xdr:col>
      <xdr:colOff>1524000</xdr:colOff>
      <xdr:row>30</xdr:row>
      <xdr:rowOff>156882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2D2A756-C8E0-44C7-8D17-F1AE139E15A1}"/>
            </a:ext>
          </a:extLst>
        </xdr:cNvPr>
        <xdr:cNvSpPr txBox="1"/>
      </xdr:nvSpPr>
      <xdr:spPr>
        <a:xfrm>
          <a:off x="9525" y="3476625"/>
          <a:ext cx="1514475" cy="3146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>
              <a:solidFill>
                <a:schemeClr val="bg1"/>
              </a:solidFill>
            </a:rPr>
            <a:t>Inclua as informações de custos fixos</a:t>
          </a:r>
          <a:r>
            <a:rPr lang="pt-BR" sz="900" baseline="0">
              <a:solidFill>
                <a:schemeClr val="bg1"/>
              </a:solidFill>
            </a:rPr>
            <a:t> do seu negócio. Ou seja, aqueles custos que são recorrentes e não variam independente da quantidade de vendas (por exemplo, todo mês pagarei o mesmo valor de aluguel até que renegocie ou mude de local).</a:t>
          </a:r>
        </a:p>
        <a:p>
          <a:pPr algn="ctr"/>
          <a:endParaRPr lang="pt-BR" sz="900" baseline="0">
            <a:solidFill>
              <a:schemeClr val="bg1"/>
            </a:solidFill>
          </a:endParaRPr>
        </a:p>
        <a:p>
          <a:pPr algn="ctr"/>
          <a:r>
            <a:rPr lang="pt-BR" sz="900" baseline="0">
              <a:solidFill>
                <a:schemeClr val="bg1"/>
              </a:solidFill>
            </a:rPr>
            <a:t>Inclua os custos variáveis relacionados à produção. Por exemplo, em uma loja de camisetas, para vender 100 peças ao invés de 10 peças, preciso de 10x a quantidade de tecido que precisaria, o que afeta diretamente na quantidade de investimento.</a:t>
          </a:r>
          <a:endParaRPr lang="pt-BR" sz="90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571501</xdr:colOff>
      <xdr:row>12</xdr:row>
      <xdr:rowOff>173132</xdr:rowOff>
    </xdr:from>
    <xdr:to>
      <xdr:col>0</xdr:col>
      <xdr:colOff>1009651</xdr:colOff>
      <xdr:row>15</xdr:row>
      <xdr:rowOff>28576</xdr:rowOff>
    </xdr:to>
    <xdr:pic>
      <xdr:nvPicPr>
        <xdr:cNvPr id="14" name="Gráfico 13" descr="Peças de quebra-cabeça estrutura de tópicos">
          <a:extLst>
            <a:ext uri="{FF2B5EF4-FFF2-40B4-BE49-F238E27FC236}">
              <a16:creationId xmlns:a16="http://schemas.microsoft.com/office/drawing/2014/main" id="{DA5847A9-F7FA-4240-B311-1477F614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5"/>
            </a:ext>
          </a:extLst>
        </a:blip>
        <a:stretch>
          <a:fillRect/>
        </a:stretch>
      </xdr:blipFill>
      <xdr:spPr>
        <a:xfrm>
          <a:off x="571501" y="2447926"/>
          <a:ext cx="438150" cy="438150"/>
        </a:xfrm>
        <a:prstGeom prst="rect">
          <a:avLst/>
        </a:prstGeom>
      </xdr:spPr>
    </xdr:pic>
    <xdr:clientData/>
  </xdr:twoCellAnchor>
  <xdr:oneCellAnchor>
    <xdr:from>
      <xdr:col>5</xdr:col>
      <xdr:colOff>860554</xdr:colOff>
      <xdr:row>6</xdr:row>
      <xdr:rowOff>95358</xdr:rowOff>
    </xdr:from>
    <xdr:ext cx="2316276" cy="34278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0D1DEC0-F6D2-40D3-8CD5-30DF91DB5428}"/>
            </a:ext>
          </a:extLst>
        </xdr:cNvPr>
        <xdr:cNvSpPr txBox="1"/>
      </xdr:nvSpPr>
      <xdr:spPr>
        <a:xfrm>
          <a:off x="7203083" y="1798652"/>
          <a:ext cx="2316276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pt-BR" sz="1600" b="1" u="sng"/>
            <a:t>Preço de Venda Sugerido</a:t>
          </a:r>
        </a:p>
      </xdr:txBody>
    </xdr:sp>
    <xdr:clientData/>
  </xdr:oneCellAnchor>
  <xdr:twoCellAnchor>
    <xdr:from>
      <xdr:col>6</xdr:col>
      <xdr:colOff>87397</xdr:colOff>
      <xdr:row>9</xdr:row>
      <xdr:rowOff>109951</xdr:rowOff>
    </xdr:from>
    <xdr:to>
      <xdr:col>6</xdr:col>
      <xdr:colOff>2067397</xdr:colOff>
      <xdr:row>19</xdr:row>
      <xdr:rowOff>171344</xdr:rowOff>
    </xdr:to>
    <xdr:grpSp>
      <xdr:nvGrpSpPr>
        <xdr:cNvPr id="18" name="Agrupar 17">
          <a:extLst>
            <a:ext uri="{FF2B5EF4-FFF2-40B4-BE49-F238E27FC236}">
              <a16:creationId xmlns:a16="http://schemas.microsoft.com/office/drawing/2014/main" id="{A090BDB5-3B0F-47CB-9BC8-9BD257951E17}"/>
            </a:ext>
          </a:extLst>
        </xdr:cNvPr>
        <xdr:cNvGrpSpPr/>
      </xdr:nvGrpSpPr>
      <xdr:grpSpPr>
        <a:xfrm>
          <a:off x="7371221" y="2384745"/>
          <a:ext cx="1980000" cy="1977599"/>
          <a:chOff x="7371221" y="2384745"/>
          <a:chExt cx="1980000" cy="1977599"/>
        </a:xfrm>
      </xdr:grpSpPr>
      <xdr:sp macro="" textlink="">
        <xdr:nvSpPr>
          <xdr:cNvPr id="2" name="Elipse 1">
            <a:extLst>
              <a:ext uri="{FF2B5EF4-FFF2-40B4-BE49-F238E27FC236}">
                <a16:creationId xmlns:a16="http://schemas.microsoft.com/office/drawing/2014/main" id="{583C109F-E095-4069-9961-2729E8E50674}"/>
              </a:ext>
            </a:extLst>
          </xdr:cNvPr>
          <xdr:cNvSpPr/>
        </xdr:nvSpPr>
        <xdr:spPr>
          <a:xfrm>
            <a:off x="7371221" y="2384745"/>
            <a:ext cx="1980000" cy="1977599"/>
          </a:xfrm>
          <a:prstGeom prst="ellipse">
            <a:avLst/>
          </a:prstGeom>
          <a:solidFill>
            <a:srgbClr val="DB504A"/>
          </a:solidFill>
          <a:ln>
            <a:noFill/>
          </a:ln>
          <a:effectLst>
            <a:outerShdw blurRad="107950" dist="12700" dir="5400000" algn="ctr">
              <a:srgbClr val="000000"/>
            </a:outerShdw>
          </a:effectLst>
          <a:scene3d>
            <a:camera prst="orthographicFront">
              <a:rot lat="0" lon="0" rev="0"/>
            </a:camera>
            <a:lightRig rig="soft" dir="t">
              <a:rot lat="0" lon="0" rev="0"/>
            </a:lightRig>
          </a:scene3d>
          <a:sp3d contourW="44450" prstMaterial="matte">
            <a:bevelT w="63500" h="63500" prst="artDeco"/>
            <a:contourClr>
              <a:srgbClr val="FFFFFF"/>
            </a:contourClr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rIns="0" rtlCol="0" anchor="ctr"/>
          <a:lstStyle/>
          <a:p>
            <a:pPr algn="ctr"/>
            <a:endParaRPr lang="en-US" sz="2300"/>
          </a:p>
        </xdr:txBody>
      </xdr:sp>
      <xdr:sp macro="" textlink="$D$16">
        <xdr:nvSpPr>
          <xdr:cNvPr id="4" name="CaixaDeTexto 3">
            <a:extLst>
              <a:ext uri="{FF2B5EF4-FFF2-40B4-BE49-F238E27FC236}">
                <a16:creationId xmlns:a16="http://schemas.microsoft.com/office/drawing/2014/main" id="{E19D558D-B4AE-48E3-927F-0DC61F951698}"/>
              </a:ext>
            </a:extLst>
          </xdr:cNvPr>
          <xdr:cNvSpPr txBox="1"/>
        </xdr:nvSpPr>
        <xdr:spPr>
          <a:xfrm>
            <a:off x="7535002" y="3108215"/>
            <a:ext cx="1652440" cy="5306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fld id="{2F8B7A89-CD75-478A-AC15-7921627C208C}" type="TxLink">
              <a:rPr lang="en-US" sz="2800" b="1" i="0" u="none" strike="noStrike">
                <a:solidFill>
                  <a:srgbClr val="FFFFFF"/>
                </a:solidFill>
                <a:latin typeface="Calibri"/>
                <a:cs typeface="Calibri"/>
              </a:rPr>
              <a:pPr algn="ctr"/>
              <a:t>R$ 86,34</a:t>
            </a:fld>
            <a:endParaRPr lang="pt-BR" sz="28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2</xdr:col>
      <xdr:colOff>257735</xdr:colOff>
      <xdr:row>40</xdr:row>
      <xdr:rowOff>146795</xdr:rowOff>
    </xdr:from>
    <xdr:to>
      <xdr:col>5</xdr:col>
      <xdr:colOff>22411</xdr:colOff>
      <xdr:row>57</xdr:row>
      <xdr:rowOff>67234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B785085-5E72-4A35-B68C-F74C3E233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15</xdr:col>
      <xdr:colOff>503461</xdr:colOff>
      <xdr:row>8</xdr:row>
      <xdr:rowOff>90007</xdr:rowOff>
    </xdr:from>
    <xdr:to>
      <xdr:col>19</xdr:col>
      <xdr:colOff>176890</xdr:colOff>
      <xdr:row>17</xdr:row>
      <xdr:rowOff>8364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7B0A461-B61D-488D-BE35-7B58892EF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0850" t="8186" r="2834" b="69304"/>
        <a:stretch/>
      </xdr:blipFill>
      <xdr:spPr>
        <a:xfrm>
          <a:off x="16328568" y="2171900"/>
          <a:ext cx="2122715" cy="164646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7</xdr:col>
      <xdr:colOff>678996</xdr:colOff>
      <xdr:row>4</xdr:row>
      <xdr:rowOff>193029</xdr:rowOff>
    </xdr:from>
    <xdr:ext cx="5634718" cy="3097771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365BBF75-675F-4807-AB03-4718BAB4A731}"/>
            </a:ext>
          </a:extLst>
        </xdr:cNvPr>
        <xdr:cNvSpPr txBox="1"/>
      </xdr:nvSpPr>
      <xdr:spPr>
        <a:xfrm>
          <a:off x="10408103" y="1444886"/>
          <a:ext cx="5634718" cy="3097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lang="pt-BR" sz="1600" b="1" u="sng"/>
            <a:t>Ferramenta</a:t>
          </a:r>
          <a:r>
            <a:rPr lang="pt-BR" sz="1600" b="1" u="sng" baseline="0"/>
            <a:t> Atingir Meta</a:t>
          </a:r>
        </a:p>
        <a:p>
          <a:pPr algn="r"/>
          <a:endParaRPr lang="pt-BR" sz="1600" b="1" u="sng" baseline="0"/>
        </a:p>
        <a:p>
          <a:pPr algn="r"/>
          <a:r>
            <a:rPr lang="pt-BR" sz="1600" b="1" u="sng" baseline="0"/>
            <a:t>Para apoiar a </a:t>
          </a:r>
          <a:r>
            <a:rPr lang="pt-BR" sz="1600" b="0" u="none" baseline="0"/>
            <a:t>definição de preços, recomendamos a utilização da ferramenta "Atingir Meta" localizada na guia "Dados" em "Teste de Hipóteses".</a:t>
          </a:r>
        </a:p>
        <a:p>
          <a:pPr algn="r"/>
          <a:endParaRPr lang="pt-BR" sz="1600" b="0" u="none" baseline="0"/>
        </a:p>
        <a:p>
          <a:pPr algn="r"/>
          <a:r>
            <a:rPr lang="pt-BR" sz="1600" b="0" u="none" baseline="0"/>
            <a:t>Com a ferramenta é possível atingir objetivos desejados alterando valores que impactam no resultado final.</a:t>
          </a:r>
        </a:p>
        <a:p>
          <a:pPr algn="r"/>
          <a:endParaRPr lang="pt-BR" sz="1600" b="0" u="none" baseline="0"/>
        </a:p>
        <a:p>
          <a:pPr algn="r"/>
          <a:r>
            <a:rPr lang="pt-BR" sz="1600" b="0" u="none" baseline="0"/>
            <a:t>No nosso caso, podemos alterar a célula de "Mark-up Desejado" (D7) para alcançarmos um Lucro (D21) ou Margem Bruta (D22) específico a um preço "X". </a:t>
          </a:r>
          <a:endParaRPr lang="pt-BR" sz="1600" b="0" u="none"/>
        </a:p>
      </xdr:txBody>
    </xdr:sp>
    <xdr:clientData/>
  </xdr:oneCellAnchor>
  <xdr:twoCellAnchor editAs="oneCell">
    <xdr:from>
      <xdr:col>19</xdr:col>
      <xdr:colOff>462640</xdr:colOff>
      <xdr:row>5</xdr:row>
      <xdr:rowOff>65692</xdr:rowOff>
    </xdr:from>
    <xdr:to>
      <xdr:col>28</xdr:col>
      <xdr:colOff>494604</xdr:colOff>
      <xdr:row>20</xdr:row>
      <xdr:rowOff>32680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98AB4B5D-E496-4DE5-BED0-0B5E5F63A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737033" y="1576085"/>
          <a:ext cx="5542857" cy="28380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7</xdr:col>
      <xdr:colOff>285750</xdr:colOff>
      <xdr:row>5</xdr:row>
      <xdr:rowOff>81643</xdr:rowOff>
    </xdr:from>
    <xdr:to>
      <xdr:col>7</xdr:col>
      <xdr:colOff>285750</xdr:colOff>
      <xdr:row>20</xdr:row>
      <xdr:rowOff>95250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13B9FC5E-FFE8-4547-B064-74D178863409}"/>
            </a:ext>
          </a:extLst>
        </xdr:cNvPr>
        <xdr:cNvCxnSpPr/>
      </xdr:nvCxnSpPr>
      <xdr:spPr>
        <a:xfrm>
          <a:off x="10014857" y="1592036"/>
          <a:ext cx="0" cy="2884714"/>
        </a:xfrm>
        <a:prstGeom prst="line">
          <a:avLst/>
        </a:prstGeom>
        <a:ln>
          <a:solidFill>
            <a:srgbClr val="0046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briel Cajado" id="{2BD63867-97A0-4F18-BDD3-42B108FF92BC}" userId="S::gabriel.cajado@hashtagtreinamentos.com::8b6e535a-dbdc-4cd2-9190-9abcda66f3a6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21-12-17T21:46:21.47" personId="{2BD63867-97A0-4F18-BDD3-42B108FF92BC}" id="{DCCE4663-7136-4891-8FAE-8B6AFC1C137E}">
    <text>Definição Endeavor: índice multiplicador que é aplicado sobre o custo de um produto ou de um serviço para que se forme o preço de venda.</text>
  </threadedComment>
  <threadedComment ref="D19" dT="2021-12-17T21:48:30.74" personId="{2BD63867-97A0-4F18-BDD3-42B108FF92BC}" id="{62F8690E-C454-40D8-8672-5E76F3303207}">
    <text>Como a aplicação de impostos varia de local para local e de acordo com o produto, neste espaço recomenda-se estimar os custos relacionados a impostos de receita.</text>
  </threadedComment>
  <threadedComment ref="D22" dT="2021-12-17T21:48:59.61" personId="{2BD63867-97A0-4F18-BDD3-42B108FF92BC}" id="{68B92E38-5902-4765-AD7F-20314BC56694}">
    <text>Margem Bruta = Lucro / Receita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48"/>
  <sheetViews>
    <sheetView showGridLines="0" tabSelected="1" zoomScale="85" zoomScaleNormal="85" workbookViewId="0">
      <selection activeCell="Q24" sqref="Q24"/>
    </sheetView>
  </sheetViews>
  <sheetFormatPr defaultColWidth="9.140625" defaultRowHeight="15" x14ac:dyDescent="0.25"/>
  <cols>
    <col min="1" max="1" width="24.5703125" style="1" customWidth="1"/>
    <col min="2" max="2" width="7.140625" style="2" customWidth="1"/>
    <col min="3" max="3" width="33.42578125" style="2" customWidth="1"/>
    <col min="4" max="4" width="15.7109375" style="2" bestFit="1" customWidth="1"/>
    <col min="5" max="6" width="14.140625" style="2" customWidth="1"/>
    <col min="7" max="7" width="36.85546875" style="2" customWidth="1"/>
    <col min="8" max="8" width="16.85546875" style="2" bestFit="1" customWidth="1"/>
    <col min="9" max="11" width="14.140625" style="2" customWidth="1"/>
    <col min="12" max="56" width="9.140625" style="2"/>
    <col min="57" max="16384" width="9.140625" style="17"/>
  </cols>
  <sheetData>
    <row r="1" spans="2:56" ht="50.25" customHeight="1" x14ac:dyDescent="0.5">
      <c r="C1" s="12" t="s">
        <v>15</v>
      </c>
    </row>
    <row r="2" spans="2:56" ht="4.5" customHeight="1" x14ac:dyDescent="0.5">
      <c r="B2" s="1"/>
      <c r="C2" s="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4" spans="2:56" ht="29.25" customHeight="1" x14ac:dyDescent="0.25">
      <c r="C4" s="15" t="s">
        <v>14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56" ht="20.25" customHeight="1" x14ac:dyDescent="0.3">
      <c r="C5" s="14"/>
      <c r="D5" s="14"/>
      <c r="E5" s="14"/>
      <c r="F5" s="14"/>
      <c r="G5" s="14"/>
      <c r="H5" s="14"/>
      <c r="I5" s="14"/>
      <c r="J5" s="14"/>
      <c r="K5" s="14"/>
    </row>
    <row r="6" spans="2:56" ht="15" customHeight="1" x14ac:dyDescent="0.3">
      <c r="C6" s="16" t="s">
        <v>18</v>
      </c>
      <c r="D6" s="14"/>
      <c r="E6" s="14"/>
      <c r="F6" s="14"/>
      <c r="G6" s="14"/>
      <c r="H6" s="14"/>
      <c r="I6" s="14"/>
      <c r="J6" s="14"/>
      <c r="K6" s="14"/>
    </row>
    <row r="7" spans="2:56" ht="15" customHeight="1" x14ac:dyDescent="0.3">
      <c r="C7" s="19" t="s">
        <v>19</v>
      </c>
      <c r="D7" s="40">
        <v>0.72670066065562156</v>
      </c>
      <c r="E7" s="40"/>
      <c r="F7" s="14"/>
      <c r="G7" s="14"/>
      <c r="H7" s="14"/>
      <c r="I7" s="14"/>
      <c r="J7" s="14"/>
      <c r="K7" s="14"/>
    </row>
    <row r="8" spans="2:56" ht="15" customHeight="1" x14ac:dyDescent="0.25">
      <c r="C8" s="16"/>
    </row>
    <row r="9" spans="2:56" ht="15" customHeight="1" x14ac:dyDescent="0.25"/>
    <row r="10" spans="2:56" ht="15" customHeight="1" x14ac:dyDescent="0.25">
      <c r="C10" s="16" t="s">
        <v>22</v>
      </c>
    </row>
    <row r="11" spans="2:56" ht="15" customHeight="1" x14ac:dyDescent="0.25">
      <c r="C11" s="19" t="s">
        <v>21</v>
      </c>
      <c r="D11" s="41">
        <f>D37</f>
        <v>2950</v>
      </c>
      <c r="E11" s="42"/>
    </row>
    <row r="12" spans="2:56" ht="15" customHeight="1" x14ac:dyDescent="0.25">
      <c r="C12" s="19" t="s">
        <v>16</v>
      </c>
      <c r="D12" s="41">
        <f>H39</f>
        <v>10000</v>
      </c>
      <c r="E12" s="42"/>
    </row>
    <row r="13" spans="2:56" ht="15" customHeight="1" x14ac:dyDescent="0.25">
      <c r="C13" s="19" t="s">
        <v>29</v>
      </c>
      <c r="D13" s="41">
        <f>I39</f>
        <v>50</v>
      </c>
      <c r="E13" s="42"/>
    </row>
    <row r="15" spans="2:56" ht="15.75" x14ac:dyDescent="0.25">
      <c r="C15" s="16" t="s">
        <v>23</v>
      </c>
    </row>
    <row r="16" spans="2:56" x14ac:dyDescent="0.25">
      <c r="C16" s="19" t="s">
        <v>30</v>
      </c>
      <c r="D16" s="43">
        <f>D13*(1+D7)</f>
        <v>86.33503303278107</v>
      </c>
      <c r="E16" s="44"/>
    </row>
    <row r="17" spans="1:56" x14ac:dyDescent="0.25">
      <c r="C17" s="19" t="s">
        <v>31</v>
      </c>
      <c r="D17" s="38">
        <v>200</v>
      </c>
      <c r="E17" s="39"/>
    </row>
    <row r="18" spans="1:56" x14ac:dyDescent="0.25">
      <c r="C18" s="19" t="s">
        <v>32</v>
      </c>
      <c r="D18" s="45">
        <f>D16*D17</f>
        <v>17267.006606556213</v>
      </c>
      <c r="E18" s="46"/>
      <c r="F18" s="31"/>
    </row>
    <row r="19" spans="1:56" x14ac:dyDescent="0.25">
      <c r="C19" s="19" t="s">
        <v>35</v>
      </c>
      <c r="D19" s="47">
        <f>D18*0.05</f>
        <v>863.35033032781075</v>
      </c>
      <c r="E19" s="48"/>
      <c r="F19" s="31"/>
    </row>
    <row r="20" spans="1:56" x14ac:dyDescent="0.25">
      <c r="C20" s="19" t="s">
        <v>33</v>
      </c>
      <c r="D20" s="49">
        <f>D11+D12</f>
        <v>12950</v>
      </c>
      <c r="E20" s="50"/>
      <c r="F20" s="31"/>
    </row>
    <row r="21" spans="1:56" x14ac:dyDescent="0.25">
      <c r="C21" s="19" t="s">
        <v>34</v>
      </c>
      <c r="D21" s="51">
        <f>D18-D19-D20</f>
        <v>3453.6562762284011</v>
      </c>
      <c r="E21" s="52"/>
      <c r="F21" s="31"/>
    </row>
    <row r="22" spans="1:56" x14ac:dyDescent="0.25">
      <c r="C22" s="19" t="s">
        <v>40</v>
      </c>
      <c r="D22" s="53">
        <f>D21/D18</f>
        <v>0.20001476543809635</v>
      </c>
      <c r="E22" s="54"/>
    </row>
    <row r="23" spans="1:56" s="18" customFormat="1" ht="18.75" x14ac:dyDescent="0.3">
      <c r="A23" s="1"/>
      <c r="B23" s="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56" ht="25.5" customHeight="1" x14ac:dyDescent="0.3">
      <c r="C24" s="15" t="s">
        <v>17</v>
      </c>
      <c r="D24" s="15"/>
      <c r="E24" s="15"/>
      <c r="F24" s="13"/>
      <c r="G24" s="15" t="s">
        <v>20</v>
      </c>
      <c r="H24" s="15"/>
      <c r="I24" s="15"/>
      <c r="J24" s="15"/>
    </row>
    <row r="27" spans="1:56" x14ac:dyDescent="0.25">
      <c r="C27" s="20" t="s">
        <v>13</v>
      </c>
      <c r="D27" s="22" t="s">
        <v>7</v>
      </c>
      <c r="E27" s="22" t="s">
        <v>12</v>
      </c>
      <c r="G27" s="20" t="s">
        <v>26</v>
      </c>
      <c r="H27" s="20">
        <v>200</v>
      </c>
    </row>
    <row r="28" spans="1:56" x14ac:dyDescent="0.25">
      <c r="C28" s="27" t="s">
        <v>11</v>
      </c>
      <c r="D28" s="32">
        <v>2000</v>
      </c>
      <c r="E28" s="29">
        <f t="shared" ref="E28:E33" si="0">IF(D28="","",D28/$D$37)</f>
        <v>0.67796610169491522</v>
      </c>
    </row>
    <row r="29" spans="1:56" x14ac:dyDescent="0.25">
      <c r="C29" s="27" t="s">
        <v>10</v>
      </c>
      <c r="D29" s="32">
        <v>350</v>
      </c>
      <c r="E29" s="29">
        <f t="shared" si="0"/>
        <v>0.11864406779661017</v>
      </c>
      <c r="G29" s="20" t="s">
        <v>13</v>
      </c>
      <c r="H29" s="21" t="s">
        <v>25</v>
      </c>
      <c r="I29" s="21" t="s">
        <v>24</v>
      </c>
      <c r="J29" s="34" t="s">
        <v>12</v>
      </c>
    </row>
    <row r="30" spans="1:56" x14ac:dyDescent="0.25">
      <c r="C30" s="27" t="s">
        <v>8</v>
      </c>
      <c r="D30" s="32">
        <v>200</v>
      </c>
      <c r="E30" s="29">
        <f t="shared" si="0"/>
        <v>6.7796610169491525E-2</v>
      </c>
      <c r="G30" s="27" t="s">
        <v>39</v>
      </c>
      <c r="H30" s="28">
        <v>10000</v>
      </c>
      <c r="I30" s="35">
        <f>IF(H30="","",H30/$H$27)</f>
        <v>50</v>
      </c>
      <c r="J30" s="36">
        <f>IFERROR(I30/$I$39,"")</f>
        <v>1</v>
      </c>
    </row>
    <row r="31" spans="1:56" x14ac:dyDescent="0.25">
      <c r="C31" s="27" t="s">
        <v>9</v>
      </c>
      <c r="D31" s="32">
        <v>150</v>
      </c>
      <c r="E31" s="29">
        <f t="shared" si="0"/>
        <v>5.0847457627118647E-2</v>
      </c>
      <c r="G31" s="27"/>
      <c r="H31" s="28"/>
      <c r="I31" s="35"/>
      <c r="J31" s="36"/>
    </row>
    <row r="32" spans="1:56" x14ac:dyDescent="0.25">
      <c r="C32" s="27" t="s">
        <v>27</v>
      </c>
      <c r="D32" s="32">
        <v>100</v>
      </c>
      <c r="E32" s="29">
        <f t="shared" si="0"/>
        <v>3.3898305084745763E-2</v>
      </c>
      <c r="G32" s="27"/>
      <c r="H32" s="28"/>
      <c r="I32" s="35"/>
      <c r="J32" s="36"/>
    </row>
    <row r="33" spans="3:10" x14ac:dyDescent="0.25">
      <c r="C33" s="27" t="s">
        <v>28</v>
      </c>
      <c r="D33" s="32">
        <v>150</v>
      </c>
      <c r="E33" s="29">
        <f t="shared" si="0"/>
        <v>5.0847457627118647E-2</v>
      </c>
      <c r="G33" s="27"/>
      <c r="H33" s="28"/>
      <c r="I33" s="35"/>
      <c r="J33" s="36"/>
    </row>
    <row r="34" spans="3:10" x14ac:dyDescent="0.25">
      <c r="C34" s="27"/>
      <c r="D34" s="32"/>
      <c r="E34" s="29"/>
      <c r="G34" s="27"/>
      <c r="H34" s="28"/>
      <c r="I34" s="35"/>
      <c r="J34" s="36"/>
    </row>
    <row r="35" spans="3:10" x14ac:dyDescent="0.25">
      <c r="C35" s="27"/>
      <c r="D35" s="32"/>
      <c r="E35" s="29" t="str">
        <f>IF(D35="","",D35/$D$37)</f>
        <v/>
      </c>
      <c r="G35" s="27"/>
      <c r="H35" s="28"/>
      <c r="I35" s="35" t="str">
        <f>IF(H35="","",H35/$H$27)</f>
        <v/>
      </c>
      <c r="J35" s="36" t="str">
        <f>IFERROR(I35/$I$39,"")</f>
        <v/>
      </c>
    </row>
    <row r="36" spans="3:10" x14ac:dyDescent="0.25">
      <c r="C36" s="27"/>
      <c r="D36" s="32"/>
      <c r="E36" s="29" t="str">
        <f>IF(D36="","",D36/$D$37)</f>
        <v/>
      </c>
      <c r="G36" s="27"/>
      <c r="H36" s="28"/>
      <c r="I36" s="35" t="str">
        <f>IF(H36="","",H36/$H$27)</f>
        <v/>
      </c>
      <c r="J36" s="36" t="str">
        <f>IFERROR(I36/$I$39,"")</f>
        <v/>
      </c>
    </row>
    <row r="37" spans="3:10" x14ac:dyDescent="0.25">
      <c r="C37" s="20" t="s">
        <v>36</v>
      </c>
      <c r="D37" s="33">
        <f>SUM(D28:D36)</f>
        <v>2950</v>
      </c>
      <c r="G37" s="27"/>
      <c r="H37" s="28"/>
      <c r="I37" s="35" t="str">
        <f>IF(H37="","",H37/$H$27)</f>
        <v/>
      </c>
      <c r="J37" s="36" t="str">
        <f>IFERROR(I37/$I$39,"")</f>
        <v/>
      </c>
    </row>
    <row r="38" spans="3:10" x14ac:dyDescent="0.25">
      <c r="G38" s="27"/>
      <c r="H38" s="28"/>
      <c r="I38" s="35" t="str">
        <f>IF(H38="","",H38/$H$27)</f>
        <v/>
      </c>
      <c r="J38" s="36" t="str">
        <f>IFERROR(I38/$I$39,"")</f>
        <v/>
      </c>
    </row>
    <row r="39" spans="3:10" x14ac:dyDescent="0.25">
      <c r="G39" s="20" t="s">
        <v>37</v>
      </c>
      <c r="H39" s="30">
        <f>SUM(H30:H38)</f>
        <v>10000</v>
      </c>
      <c r="I39" s="37">
        <f>H39/H27</f>
        <v>50</v>
      </c>
    </row>
    <row r="43" spans="3:10" ht="21" x14ac:dyDescent="0.25">
      <c r="G43" s="15" t="s">
        <v>38</v>
      </c>
      <c r="H43" s="15"/>
      <c r="I43" s="15"/>
      <c r="J43" s="15"/>
    </row>
    <row r="47" spans="3:10" x14ac:dyDescent="0.25">
      <c r="G47" s="20" t="s">
        <v>36</v>
      </c>
      <c r="H47" s="33">
        <f>D37</f>
        <v>2950</v>
      </c>
    </row>
    <row r="48" spans="3:10" x14ac:dyDescent="0.25">
      <c r="G48" s="20" t="s">
        <v>37</v>
      </c>
      <c r="H48" s="30">
        <f>H39</f>
        <v>10000</v>
      </c>
    </row>
  </sheetData>
  <mergeCells count="11">
    <mergeCell ref="D18:E18"/>
    <mergeCell ref="D19:E19"/>
    <mergeCell ref="D20:E20"/>
    <mergeCell ref="D21:E21"/>
    <mergeCell ref="D22:E22"/>
    <mergeCell ref="D17:E17"/>
    <mergeCell ref="D7:E7"/>
    <mergeCell ref="D11:E11"/>
    <mergeCell ref="D12:E12"/>
    <mergeCell ref="D13:E13"/>
    <mergeCell ref="D16:E16"/>
  </mergeCells>
  <conditionalFormatting sqref="D21:E21">
    <cfRule type="cellIs" dxfId="0" priority="2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showGridLines="0" workbookViewId="0">
      <selection activeCell="E36" sqref="E36"/>
    </sheetView>
  </sheetViews>
  <sheetFormatPr defaultRowHeight="15" x14ac:dyDescent="0.25"/>
  <cols>
    <col min="2" max="2" width="11" bestFit="1" customWidth="1"/>
  </cols>
  <sheetData>
    <row r="2" spans="2:4" x14ac:dyDescent="0.25">
      <c r="B2" s="10" t="s">
        <v>6</v>
      </c>
      <c r="C2" s="10" t="s">
        <v>5</v>
      </c>
    </row>
    <row r="3" spans="2:4" ht="9" customHeight="1" x14ac:dyDescent="0.25"/>
    <row r="4" spans="2:4" x14ac:dyDescent="0.25">
      <c r="B4" s="3" t="s">
        <v>0</v>
      </c>
      <c r="C4" s="4"/>
      <c r="D4" s="26"/>
    </row>
    <row r="5" spans="2:4" x14ac:dyDescent="0.25">
      <c r="B5" s="5" t="s">
        <v>1</v>
      </c>
      <c r="C5" s="6"/>
      <c r="D5" s="23"/>
    </row>
    <row r="6" spans="2:4" x14ac:dyDescent="0.25">
      <c r="B6" s="3" t="s">
        <v>2</v>
      </c>
      <c r="C6" s="7"/>
    </row>
    <row r="7" spans="2:4" x14ac:dyDescent="0.25">
      <c r="B7" s="3" t="s">
        <v>3</v>
      </c>
      <c r="C7" s="8"/>
      <c r="D7" s="24"/>
    </row>
    <row r="8" spans="2:4" x14ac:dyDescent="0.25">
      <c r="B8" s="3" t="s">
        <v>4</v>
      </c>
      <c r="C8" s="9"/>
      <c r="D8" s="2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PRECIFICAÇÃO</vt:lpstr>
      <vt:lpstr>Paleta de 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Hashtag</dc:creator>
  <cp:lastModifiedBy>Usuário do Windows</cp:lastModifiedBy>
  <dcterms:created xsi:type="dcterms:W3CDTF">2021-12-13T20:37:21Z</dcterms:created>
  <dcterms:modified xsi:type="dcterms:W3CDTF">2022-08-22T22:18:18Z</dcterms:modified>
</cp:coreProperties>
</file>