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 activeTab="5"/>
  </bookViews>
  <sheets>
    <sheet name="Comece aqui ✅" sheetId="1" r:id="rId1"/>
    <sheet name="Instruções 📖" sheetId="2" r:id="rId2"/>
    <sheet name="1. Funil de Vendas" sheetId="3" r:id="rId3"/>
    <sheet name="2. Visitas x Origem" sheetId="4" r:id="rId4"/>
    <sheet name="3. Leads x Tipos de Material" sheetId="5" r:id="rId5"/>
    <sheet name="4. Leads x Origem" sheetId="6" r:id="rId6"/>
  </sheets>
  <calcPr calcId="162913"/>
</workbook>
</file>

<file path=xl/calcChain.xml><?xml version="1.0" encoding="utf-8"?>
<calcChain xmlns="http://schemas.openxmlformats.org/spreadsheetml/2006/main">
  <c r="Y13" i="6" l="1"/>
  <c r="Z13" i="6" s="1"/>
  <c r="W13" i="6"/>
  <c r="X10" i="6" s="1"/>
  <c r="V13" i="6"/>
  <c r="U13" i="6"/>
  <c r="V10" i="6" s="1"/>
  <c r="S13" i="6"/>
  <c r="T10" i="6" s="1"/>
  <c r="Q13" i="6"/>
  <c r="R13" i="6" s="1"/>
  <c r="O13" i="6"/>
  <c r="P12" i="6" s="1"/>
  <c r="N13" i="6"/>
  <c r="M13" i="6"/>
  <c r="N12" i="6" s="1"/>
  <c r="K13" i="6"/>
  <c r="L12" i="6" s="1"/>
  <c r="I13" i="6"/>
  <c r="J13" i="6" s="1"/>
  <c r="G13" i="6"/>
  <c r="H10" i="6" s="1"/>
  <c r="F13" i="6"/>
  <c r="E13" i="6"/>
  <c r="F10" i="6" s="1"/>
  <c r="C13" i="6"/>
  <c r="AA13" i="6" s="1"/>
  <c r="AA12" i="6"/>
  <c r="AB12" i="6" s="1"/>
  <c r="V12" i="6"/>
  <c r="F12" i="6"/>
  <c r="AA11" i="6"/>
  <c r="T11" i="6"/>
  <c r="R11" i="6"/>
  <c r="L11" i="6"/>
  <c r="D11" i="6"/>
  <c r="AA10" i="6"/>
  <c r="AB10" i="6" s="1"/>
  <c r="P10" i="6"/>
  <c r="N10" i="6"/>
  <c r="AA9" i="6"/>
  <c r="Z9" i="6"/>
  <c r="T9" i="6"/>
  <c r="L9" i="6"/>
  <c r="J9" i="6"/>
  <c r="D9" i="6"/>
  <c r="AA8" i="6"/>
  <c r="V8" i="6"/>
  <c r="H8" i="6"/>
  <c r="F8" i="6"/>
  <c r="AA7" i="6"/>
  <c r="T7" i="6"/>
  <c r="R7" i="6"/>
  <c r="L7" i="6"/>
  <c r="D7" i="6"/>
  <c r="AA6" i="6"/>
  <c r="P6" i="6"/>
  <c r="N6" i="6"/>
  <c r="AA5" i="6"/>
  <c r="Z5" i="6"/>
  <c r="T5" i="6"/>
  <c r="L5" i="6"/>
  <c r="J5" i="6"/>
  <c r="D5" i="6"/>
  <c r="Z17" i="5"/>
  <c r="Y17" i="5"/>
  <c r="X17" i="5"/>
  <c r="W17" i="5"/>
  <c r="X14" i="5" s="1"/>
  <c r="V17" i="5"/>
  <c r="U17" i="5"/>
  <c r="T17" i="5"/>
  <c r="S17" i="5"/>
  <c r="R17" i="5"/>
  <c r="Q17" i="5"/>
  <c r="P17" i="5"/>
  <c r="O17" i="5"/>
  <c r="P16" i="5" s="1"/>
  <c r="N17" i="5"/>
  <c r="M17" i="5"/>
  <c r="L17" i="5"/>
  <c r="K17" i="5"/>
  <c r="J17" i="5"/>
  <c r="I17" i="5"/>
  <c r="H17" i="5"/>
  <c r="G17" i="5"/>
  <c r="H14" i="5" s="1"/>
  <c r="F17" i="5"/>
  <c r="E17" i="5"/>
  <c r="D17" i="5"/>
  <c r="C17" i="5"/>
  <c r="AA17" i="5" s="1"/>
  <c r="AA16" i="5"/>
  <c r="Z16" i="5"/>
  <c r="X16" i="5"/>
  <c r="V16" i="5"/>
  <c r="T16" i="5"/>
  <c r="R16" i="5"/>
  <c r="N16" i="5"/>
  <c r="L16" i="5"/>
  <c r="J16" i="5"/>
  <c r="H16" i="5"/>
  <c r="F16" i="5"/>
  <c r="D16" i="5"/>
  <c r="AA15" i="5"/>
  <c r="Z15" i="5"/>
  <c r="V15" i="5"/>
  <c r="T15" i="5"/>
  <c r="R15" i="5"/>
  <c r="N15" i="5"/>
  <c r="L15" i="5"/>
  <c r="J15" i="5"/>
  <c r="F15" i="5"/>
  <c r="D15" i="5"/>
  <c r="AA14" i="5"/>
  <c r="Z14" i="5"/>
  <c r="V14" i="5"/>
  <c r="T14" i="5"/>
  <c r="R14" i="5"/>
  <c r="P14" i="5"/>
  <c r="N14" i="5"/>
  <c r="L14" i="5"/>
  <c r="J14" i="5"/>
  <c r="F14" i="5"/>
  <c r="D14" i="5"/>
  <c r="AA13" i="5"/>
  <c r="Z13" i="5"/>
  <c r="V13" i="5"/>
  <c r="T13" i="5"/>
  <c r="R13" i="5"/>
  <c r="N13" i="5"/>
  <c r="L13" i="5"/>
  <c r="J13" i="5"/>
  <c r="F13" i="5"/>
  <c r="D13" i="5"/>
  <c r="AA12" i="5"/>
  <c r="Z12" i="5"/>
  <c r="X12" i="5"/>
  <c r="V12" i="5"/>
  <c r="T12" i="5"/>
  <c r="R12" i="5"/>
  <c r="N12" i="5"/>
  <c r="L12" i="5"/>
  <c r="J12" i="5"/>
  <c r="H12" i="5"/>
  <c r="F12" i="5"/>
  <c r="D12" i="5"/>
  <c r="AA11" i="5"/>
  <c r="Z11" i="5"/>
  <c r="V11" i="5"/>
  <c r="T11" i="5"/>
  <c r="R11" i="5"/>
  <c r="N11" i="5"/>
  <c r="L11" i="5"/>
  <c r="J11" i="5"/>
  <c r="F11" i="5"/>
  <c r="D11" i="5"/>
  <c r="AA10" i="5"/>
  <c r="Z10" i="5"/>
  <c r="V10" i="5"/>
  <c r="T10" i="5"/>
  <c r="R10" i="5"/>
  <c r="P10" i="5"/>
  <c r="N10" i="5"/>
  <c r="L10" i="5"/>
  <c r="J10" i="5"/>
  <c r="F10" i="5"/>
  <c r="D10" i="5"/>
  <c r="AA9" i="5"/>
  <c r="Z9" i="5"/>
  <c r="V9" i="5"/>
  <c r="T9" i="5"/>
  <c r="R9" i="5"/>
  <c r="N9" i="5"/>
  <c r="L9" i="5"/>
  <c r="J9" i="5"/>
  <c r="F9" i="5"/>
  <c r="D9" i="5"/>
  <c r="AA8" i="5"/>
  <c r="Z8" i="5"/>
  <c r="X8" i="5"/>
  <c r="V8" i="5"/>
  <c r="T8" i="5"/>
  <c r="R8" i="5"/>
  <c r="N8" i="5"/>
  <c r="L8" i="5"/>
  <c r="J8" i="5"/>
  <c r="H8" i="5"/>
  <c r="F8" i="5"/>
  <c r="D8" i="5"/>
  <c r="AA7" i="5"/>
  <c r="Z7" i="5"/>
  <c r="V7" i="5"/>
  <c r="T7" i="5"/>
  <c r="R7" i="5"/>
  <c r="N7" i="5"/>
  <c r="L7" i="5"/>
  <c r="J7" i="5"/>
  <c r="F7" i="5"/>
  <c r="D7" i="5"/>
  <c r="AA6" i="5"/>
  <c r="Z6" i="5"/>
  <c r="V6" i="5"/>
  <c r="T6" i="5"/>
  <c r="R6" i="5"/>
  <c r="P6" i="5"/>
  <c r="N6" i="5"/>
  <c r="L6" i="5"/>
  <c r="J6" i="5"/>
  <c r="F6" i="5"/>
  <c r="D6" i="5"/>
  <c r="AA5" i="5"/>
  <c r="Z5" i="5"/>
  <c r="V5" i="5"/>
  <c r="T5" i="5"/>
  <c r="R5" i="5"/>
  <c r="N5" i="5"/>
  <c r="L5" i="5"/>
  <c r="J5" i="5"/>
  <c r="F5" i="5"/>
  <c r="D5" i="5"/>
  <c r="Y13" i="4"/>
  <c r="Z10" i="4" s="1"/>
  <c r="X13" i="4"/>
  <c r="W13" i="4"/>
  <c r="X10" i="4" s="1"/>
  <c r="U13" i="4"/>
  <c r="V9" i="4" s="1"/>
  <c r="S13" i="4"/>
  <c r="T13" i="4" s="1"/>
  <c r="Q13" i="4"/>
  <c r="R12" i="4" s="1"/>
  <c r="P13" i="4"/>
  <c r="O13" i="4"/>
  <c r="P12" i="4" s="1"/>
  <c r="M13" i="4"/>
  <c r="N11" i="4" s="1"/>
  <c r="K13" i="4"/>
  <c r="L13" i="4" s="1"/>
  <c r="I13" i="4"/>
  <c r="J10" i="4" s="1"/>
  <c r="H13" i="4"/>
  <c r="G13" i="4"/>
  <c r="H10" i="4" s="1"/>
  <c r="E13" i="4"/>
  <c r="F9" i="4" s="1"/>
  <c r="C13" i="4"/>
  <c r="D13" i="4" s="1"/>
  <c r="AA12" i="4"/>
  <c r="X12" i="4"/>
  <c r="T12" i="4"/>
  <c r="L12" i="4"/>
  <c r="H12" i="4"/>
  <c r="D12" i="4"/>
  <c r="AA11" i="4"/>
  <c r="X11" i="4"/>
  <c r="T11" i="4"/>
  <c r="P11" i="4"/>
  <c r="L11" i="4"/>
  <c r="H11" i="4"/>
  <c r="D11" i="4"/>
  <c r="AA10" i="4"/>
  <c r="T10" i="4"/>
  <c r="P10" i="4"/>
  <c r="L10" i="4"/>
  <c r="D10" i="4"/>
  <c r="AA9" i="4"/>
  <c r="X9" i="4"/>
  <c r="T9" i="4"/>
  <c r="P9" i="4"/>
  <c r="L9" i="4"/>
  <c r="H9" i="4"/>
  <c r="D9" i="4"/>
  <c r="AA8" i="4"/>
  <c r="X8" i="4"/>
  <c r="T8" i="4"/>
  <c r="L8" i="4"/>
  <c r="H8" i="4"/>
  <c r="D8" i="4"/>
  <c r="AA7" i="4"/>
  <c r="X7" i="4"/>
  <c r="T7" i="4"/>
  <c r="P7" i="4"/>
  <c r="L7" i="4"/>
  <c r="H7" i="4"/>
  <c r="D7" i="4"/>
  <c r="AA6" i="4"/>
  <c r="X6" i="4"/>
  <c r="T6" i="4"/>
  <c r="P6" i="4"/>
  <c r="L6" i="4"/>
  <c r="D6" i="4"/>
  <c r="AA5" i="4"/>
  <c r="X5" i="4"/>
  <c r="T5" i="4"/>
  <c r="P5" i="4"/>
  <c r="L5" i="4"/>
  <c r="H5" i="4"/>
  <c r="D5" i="4"/>
  <c r="H69" i="3"/>
  <c r="W65" i="3"/>
  <c r="H81" i="3" s="1"/>
  <c r="V65" i="3"/>
  <c r="T65" i="3"/>
  <c r="S65" i="3"/>
  <c r="O65" i="3"/>
  <c r="N65" i="3"/>
  <c r="J65" i="3"/>
  <c r="I65" i="3"/>
  <c r="Y63" i="3"/>
  <c r="W63" i="3"/>
  <c r="H79" i="3" s="1"/>
  <c r="V63" i="3"/>
  <c r="T63" i="3"/>
  <c r="S63" i="3"/>
  <c r="O63" i="3"/>
  <c r="N63" i="3"/>
  <c r="J63" i="3"/>
  <c r="I63" i="3"/>
  <c r="W61" i="3"/>
  <c r="Y61" i="3" s="1"/>
  <c r="V61" i="3"/>
  <c r="G77" i="3" s="1"/>
  <c r="T61" i="3"/>
  <c r="S61" i="3"/>
  <c r="O61" i="3"/>
  <c r="N61" i="3"/>
  <c r="J61" i="3"/>
  <c r="I61" i="3"/>
  <c r="Y59" i="3"/>
  <c r="W59" i="3"/>
  <c r="H75" i="3" s="1"/>
  <c r="V59" i="3"/>
  <c r="T59" i="3"/>
  <c r="S59" i="3"/>
  <c r="O59" i="3"/>
  <c r="N59" i="3"/>
  <c r="J59" i="3"/>
  <c r="I59" i="3"/>
  <c r="W57" i="3"/>
  <c r="H73" i="3" s="1"/>
  <c r="V57" i="3"/>
  <c r="T57" i="3"/>
  <c r="S57" i="3"/>
  <c r="O57" i="3"/>
  <c r="N57" i="3"/>
  <c r="J57" i="3"/>
  <c r="I57" i="3"/>
  <c r="Y55" i="3"/>
  <c r="W55" i="3"/>
  <c r="H71" i="3" s="1"/>
  <c r="V55" i="3"/>
  <c r="T55" i="3"/>
  <c r="S55" i="3"/>
  <c r="O55" i="3"/>
  <c r="N55" i="3"/>
  <c r="J55" i="3"/>
  <c r="I55" i="3"/>
  <c r="W53" i="3"/>
  <c r="V53" i="3"/>
  <c r="Y53" i="3" s="1"/>
  <c r="T53" i="3"/>
  <c r="O53" i="3"/>
  <c r="J53" i="3"/>
  <c r="Y49" i="3"/>
  <c r="W49" i="3"/>
  <c r="X49" i="3" s="1"/>
  <c r="V49" i="3"/>
  <c r="T49" i="3"/>
  <c r="S49" i="3"/>
  <c r="O49" i="3"/>
  <c r="N49" i="3"/>
  <c r="J49" i="3"/>
  <c r="I49" i="3"/>
  <c r="W47" i="3"/>
  <c r="Y47" i="3" s="1"/>
  <c r="V47" i="3"/>
  <c r="G79" i="3" s="1"/>
  <c r="T47" i="3"/>
  <c r="S47" i="3"/>
  <c r="O47" i="3"/>
  <c r="N47" i="3"/>
  <c r="J47" i="3"/>
  <c r="I47" i="3"/>
  <c r="Y45" i="3"/>
  <c r="W45" i="3"/>
  <c r="V45" i="3"/>
  <c r="T45" i="3"/>
  <c r="S45" i="3"/>
  <c r="O45" i="3"/>
  <c r="N45" i="3"/>
  <c r="J45" i="3"/>
  <c r="I45" i="3"/>
  <c r="W43" i="3"/>
  <c r="X45" i="3" s="1"/>
  <c r="V43" i="3"/>
  <c r="G75" i="3" s="1"/>
  <c r="T43" i="3"/>
  <c r="S43" i="3"/>
  <c r="O43" i="3"/>
  <c r="N43" i="3"/>
  <c r="J43" i="3"/>
  <c r="I43" i="3"/>
  <c r="Y41" i="3"/>
  <c r="W41" i="3"/>
  <c r="X41" i="3" s="1"/>
  <c r="V41" i="3"/>
  <c r="T41" i="3"/>
  <c r="S41" i="3"/>
  <c r="O41" i="3"/>
  <c r="N41" i="3"/>
  <c r="J41" i="3"/>
  <c r="I41" i="3"/>
  <c r="W39" i="3"/>
  <c r="Y39" i="3" s="1"/>
  <c r="V39" i="3"/>
  <c r="G71" i="3" s="1"/>
  <c r="T39" i="3"/>
  <c r="S39" i="3"/>
  <c r="O39" i="3"/>
  <c r="N39" i="3"/>
  <c r="J39" i="3"/>
  <c r="I39" i="3"/>
  <c r="Y37" i="3"/>
  <c r="W37" i="3"/>
  <c r="V37" i="3"/>
  <c r="T37" i="3"/>
  <c r="O37" i="3"/>
  <c r="J37" i="3"/>
  <c r="W33" i="3"/>
  <c r="Y33" i="3" s="1"/>
  <c r="V33" i="3"/>
  <c r="G81" i="3" s="1"/>
  <c r="T33" i="3"/>
  <c r="S33" i="3"/>
  <c r="O33" i="3"/>
  <c r="N33" i="3"/>
  <c r="J33" i="3"/>
  <c r="I33" i="3"/>
  <c r="Y31" i="3"/>
  <c r="W31" i="3"/>
  <c r="V31" i="3"/>
  <c r="T31" i="3"/>
  <c r="S31" i="3"/>
  <c r="O31" i="3"/>
  <c r="N31" i="3"/>
  <c r="J31" i="3"/>
  <c r="I31" i="3"/>
  <c r="W29" i="3"/>
  <c r="X31" i="3" s="1"/>
  <c r="V29" i="3"/>
  <c r="T29" i="3"/>
  <c r="S29" i="3"/>
  <c r="O29" i="3"/>
  <c r="N29" i="3"/>
  <c r="J29" i="3"/>
  <c r="I29" i="3"/>
  <c r="Y27" i="3"/>
  <c r="W27" i="3"/>
  <c r="X27" i="3" s="1"/>
  <c r="V27" i="3"/>
  <c r="T27" i="3"/>
  <c r="S27" i="3"/>
  <c r="O27" i="3"/>
  <c r="N27" i="3"/>
  <c r="J27" i="3"/>
  <c r="I27" i="3"/>
  <c r="W25" i="3"/>
  <c r="Y25" i="3" s="1"/>
  <c r="V25" i="3"/>
  <c r="G73" i="3" s="1"/>
  <c r="T25" i="3"/>
  <c r="S25" i="3"/>
  <c r="O25" i="3"/>
  <c r="N25" i="3"/>
  <c r="J25" i="3"/>
  <c r="I25" i="3"/>
  <c r="Y23" i="3"/>
  <c r="X23" i="3"/>
  <c r="W23" i="3"/>
  <c r="V23" i="3"/>
  <c r="T23" i="3"/>
  <c r="S23" i="3"/>
  <c r="O23" i="3"/>
  <c r="N23" i="3"/>
  <c r="J23" i="3"/>
  <c r="I23" i="3"/>
  <c r="W21" i="3"/>
  <c r="V21" i="3"/>
  <c r="Y21" i="3" s="1"/>
  <c r="T21" i="3"/>
  <c r="O21" i="3"/>
  <c r="J21" i="3"/>
  <c r="Y17" i="3"/>
  <c r="W17" i="3"/>
  <c r="X17" i="3" s="1"/>
  <c r="V17" i="3"/>
  <c r="T17" i="3"/>
  <c r="S17" i="3"/>
  <c r="O17" i="3"/>
  <c r="N17" i="3"/>
  <c r="J17" i="3"/>
  <c r="I17" i="3"/>
  <c r="W15" i="3"/>
  <c r="Y15" i="3" s="1"/>
  <c r="V15" i="3"/>
  <c r="T15" i="3"/>
  <c r="S15" i="3"/>
  <c r="O15" i="3"/>
  <c r="N15" i="3"/>
  <c r="J15" i="3"/>
  <c r="I15" i="3"/>
  <c r="Y13" i="3"/>
  <c r="W13" i="3"/>
  <c r="X13" i="3" s="1"/>
  <c r="V13" i="3"/>
  <c r="T13" i="3"/>
  <c r="S13" i="3"/>
  <c r="O13" i="3"/>
  <c r="N13" i="3"/>
  <c r="J13" i="3"/>
  <c r="I13" i="3"/>
  <c r="W11" i="3"/>
  <c r="Y11" i="3" s="1"/>
  <c r="V11" i="3"/>
  <c r="T11" i="3"/>
  <c r="S11" i="3"/>
  <c r="O11" i="3"/>
  <c r="N11" i="3"/>
  <c r="J11" i="3"/>
  <c r="I11" i="3"/>
  <c r="Y9" i="3"/>
  <c r="W9" i="3"/>
  <c r="X9" i="3" s="1"/>
  <c r="V9" i="3"/>
  <c r="T9" i="3"/>
  <c r="S9" i="3"/>
  <c r="O9" i="3"/>
  <c r="N9" i="3"/>
  <c r="J9" i="3"/>
  <c r="I9" i="3"/>
  <c r="W7" i="3"/>
  <c r="Y7" i="3" s="1"/>
  <c r="V7" i="3"/>
  <c r="T7" i="3"/>
  <c r="S7" i="3"/>
  <c r="O7" i="3"/>
  <c r="N7" i="3"/>
  <c r="J7" i="3"/>
  <c r="I7" i="3"/>
  <c r="Y5" i="3"/>
  <c r="W5" i="3"/>
  <c r="V5" i="3"/>
  <c r="T5" i="3"/>
  <c r="O5" i="3"/>
  <c r="J5" i="3"/>
  <c r="AB5" i="6" l="1"/>
  <c r="AB7" i="6"/>
  <c r="AB8" i="4"/>
  <c r="J79" i="3"/>
  <c r="I81" i="3"/>
  <c r="J81" i="3"/>
  <c r="AB9" i="6"/>
  <c r="AB11" i="6"/>
  <c r="J71" i="3"/>
  <c r="I71" i="3"/>
  <c r="AB7" i="4"/>
  <c r="AB15" i="5"/>
  <c r="AB11" i="5"/>
  <c r="AB7" i="5"/>
  <c r="AB13" i="5"/>
  <c r="AB16" i="5"/>
  <c r="AB12" i="5"/>
  <c r="AB8" i="5"/>
  <c r="AB9" i="5"/>
  <c r="AB14" i="5"/>
  <c r="AB10" i="5"/>
  <c r="AB6" i="5"/>
  <c r="AB5" i="5"/>
  <c r="AB6" i="6"/>
  <c r="AB5" i="4"/>
  <c r="J73" i="3"/>
  <c r="I73" i="3"/>
  <c r="J75" i="3"/>
  <c r="I75" i="3"/>
  <c r="AB8" i="6"/>
  <c r="X7" i="3"/>
  <c r="X15" i="3"/>
  <c r="X29" i="3"/>
  <c r="X43" i="3"/>
  <c r="X57" i="3"/>
  <c r="X65" i="3"/>
  <c r="J5" i="4"/>
  <c r="Z5" i="4"/>
  <c r="N6" i="4"/>
  <c r="R7" i="4"/>
  <c r="F8" i="4"/>
  <c r="V8" i="4"/>
  <c r="J9" i="4"/>
  <c r="Z9" i="4"/>
  <c r="N10" i="4"/>
  <c r="R11" i="4"/>
  <c r="F12" i="4"/>
  <c r="V12" i="4"/>
  <c r="F13" i="4"/>
  <c r="N13" i="4"/>
  <c r="V13" i="4"/>
  <c r="H5" i="5"/>
  <c r="X5" i="5"/>
  <c r="P7" i="5"/>
  <c r="H9" i="5"/>
  <c r="X9" i="5"/>
  <c r="P11" i="5"/>
  <c r="H13" i="5"/>
  <c r="X13" i="5"/>
  <c r="P15" i="5"/>
  <c r="F5" i="6"/>
  <c r="V5" i="6"/>
  <c r="J6" i="6"/>
  <c r="Z6" i="6"/>
  <c r="N7" i="6"/>
  <c r="R8" i="6"/>
  <c r="F9" i="6"/>
  <c r="V9" i="6"/>
  <c r="J10" i="6"/>
  <c r="Z10" i="6"/>
  <c r="N11" i="6"/>
  <c r="R12" i="6"/>
  <c r="D13" i="6"/>
  <c r="L13" i="6"/>
  <c r="T13" i="6"/>
  <c r="Y29" i="3"/>
  <c r="Y43" i="3"/>
  <c r="Y57" i="3"/>
  <c r="Y65" i="3"/>
  <c r="H5" i="6"/>
  <c r="X5" i="6"/>
  <c r="L6" i="6"/>
  <c r="P7" i="6"/>
  <c r="D8" i="6"/>
  <c r="T8" i="6"/>
  <c r="H9" i="6"/>
  <c r="X9" i="6"/>
  <c r="L10" i="6"/>
  <c r="P11" i="6"/>
  <c r="D12" i="6"/>
  <c r="T12" i="6"/>
  <c r="X59" i="3"/>
  <c r="G69" i="3"/>
  <c r="J69" i="3" s="1"/>
  <c r="H77" i="3"/>
  <c r="I79" i="3" s="1"/>
  <c r="N5" i="4"/>
  <c r="R6" i="4"/>
  <c r="F7" i="4"/>
  <c r="V7" i="4"/>
  <c r="J8" i="4"/>
  <c r="Z8" i="4"/>
  <c r="N9" i="4"/>
  <c r="R10" i="4"/>
  <c r="F11" i="4"/>
  <c r="V11" i="4"/>
  <c r="J12" i="4"/>
  <c r="Z12" i="4"/>
  <c r="X11" i="3"/>
  <c r="X25" i="3"/>
  <c r="X33" i="3"/>
  <c r="X39" i="3"/>
  <c r="X47" i="3"/>
  <c r="X61" i="3"/>
  <c r="R5" i="4"/>
  <c r="F6" i="4"/>
  <c r="V6" i="4"/>
  <c r="J7" i="4"/>
  <c r="Z7" i="4"/>
  <c r="N8" i="4"/>
  <c r="R9" i="4"/>
  <c r="F10" i="4"/>
  <c r="V10" i="4"/>
  <c r="J11" i="4"/>
  <c r="Z11" i="4"/>
  <c r="N12" i="4"/>
  <c r="J13" i="4"/>
  <c r="R13" i="4"/>
  <c r="Z13" i="4"/>
  <c r="P5" i="5"/>
  <c r="H7" i="5"/>
  <c r="X7" i="5"/>
  <c r="P9" i="5"/>
  <c r="H11" i="5"/>
  <c r="X11" i="5"/>
  <c r="P13" i="5"/>
  <c r="H15" i="5"/>
  <c r="X15" i="5"/>
  <c r="N5" i="6"/>
  <c r="R6" i="6"/>
  <c r="F7" i="6"/>
  <c r="V7" i="6"/>
  <c r="J8" i="6"/>
  <c r="Z8" i="6"/>
  <c r="N9" i="6"/>
  <c r="R10" i="6"/>
  <c r="F11" i="6"/>
  <c r="V11" i="6"/>
  <c r="J12" i="6"/>
  <c r="Z12" i="6"/>
  <c r="H13" i="6"/>
  <c r="P13" i="6"/>
  <c r="X13" i="6"/>
  <c r="X8" i="6"/>
  <c r="H6" i="4"/>
  <c r="P8" i="4"/>
  <c r="AA13" i="4"/>
  <c r="AB9" i="4" s="1"/>
  <c r="P5" i="6"/>
  <c r="D6" i="6"/>
  <c r="T6" i="6"/>
  <c r="H7" i="6"/>
  <c r="X7" i="6"/>
  <c r="L8" i="6"/>
  <c r="P9" i="6"/>
  <c r="D10" i="6"/>
  <c r="H11" i="6"/>
  <c r="X11" i="6"/>
  <c r="H12" i="6"/>
  <c r="X12" i="6"/>
  <c r="X55" i="3"/>
  <c r="X63" i="3"/>
  <c r="F5" i="4"/>
  <c r="V5" i="4"/>
  <c r="J6" i="4"/>
  <c r="Z6" i="4"/>
  <c r="N7" i="4"/>
  <c r="R8" i="4"/>
  <c r="H6" i="5"/>
  <c r="X6" i="5"/>
  <c r="P8" i="5"/>
  <c r="H10" i="5"/>
  <c r="X10" i="5"/>
  <c r="P12" i="5"/>
  <c r="R5" i="6"/>
  <c r="F6" i="6"/>
  <c r="V6" i="6"/>
  <c r="J7" i="6"/>
  <c r="Z7" i="6"/>
  <c r="N8" i="6"/>
  <c r="R9" i="6"/>
  <c r="J11" i="6"/>
  <c r="Z11" i="6"/>
  <c r="H6" i="6"/>
  <c r="X6" i="6"/>
  <c r="P8" i="6"/>
  <c r="J77" i="3" l="1"/>
  <c r="I77" i="3"/>
  <c r="AB11" i="4"/>
  <c r="AB6" i="4"/>
  <c r="AB12" i="4"/>
  <c r="AB10" i="4"/>
</calcChain>
</file>

<file path=xl/sharedStrings.xml><?xml version="1.0" encoding="utf-8"?>
<sst xmlns="http://schemas.openxmlformats.org/spreadsheetml/2006/main" count="299" uniqueCount="81">
  <si>
    <t>Relatório para Marketing de Conteúdo</t>
  </si>
  <si>
    <t>Utilize esta planilha para registrar e acompanhar resultados da sua estratégia de marketing digital.</t>
  </si>
  <si>
    <t>Instruções: relatório para marketing de conteúdo</t>
  </si>
  <si>
    <t>INTRODUÇÃO</t>
  </si>
  <si>
    <t>1. FUNIL DE VENDAS</t>
  </si>
  <si>
    <t>Neste material, você encontra tabelas pré-formatadas para construir o seu relatório de marketing de conteúdo.
Preencha os dados de acordo com os resultados da sua estratégia para acompanhar as métricas e ter gráficos prontos para apresentar nas suas reuniões de resultados.</t>
  </si>
  <si>
    <t>Nesta aba, você encontra tabelas para registrar os resultados mensais, trimestrais e anuais do seu funil de vendas, de acordo com cada etapa do funil. Preencha de acordo com os conceitos definidos pelo seu time de marketing e vendas, registrando a meta e o que foi realizado. Assim, você tem uma visão geral das conversões e resultados.</t>
  </si>
  <si>
    <t>2. VISITAS X ORIGEM</t>
  </si>
  <si>
    <t>Na aba Visitas x Origem, você irá preencher o volume de visitas em cada origem de tráfico, mensalmente. Assim, ao final de cada mês, e também ao final do ano, você terá uma visão geral da quantidade de tráfego que cada canal está levando para o seu site.</t>
  </si>
  <si>
    <t>3. LEADS X TIPOS DE MATERIAL</t>
  </si>
  <si>
    <t>Na aba Leads x Tipos de Material, alimente a planilha com a quantidade de leads que cada material gerou. Dessa forma, no final de cada mês, e também no final do ano, você terá uma visão geral com o resultado de cada material para a sua estratégia de conteúdo.</t>
  </si>
  <si>
    <t>4. LEADS X ORIGEM</t>
  </si>
  <si>
    <t>Por fim, na aba Leads x Origem de tráfego, você poderá alimentar a planilha com a quantidade de leads que cada canal trouxe na sua estratégia de marketing de conteúdo. Portanto, no final de cada mês, e consequentemente, no final do ano, você terá a visão geral de quais canais trouxeram mais ou menos leads.</t>
  </si>
  <si>
    <t>Funil de Vendas</t>
  </si>
  <si>
    <t>Definição Teórica</t>
  </si>
  <si>
    <t>Funil de vendas</t>
  </si>
  <si>
    <t>Janeiro</t>
  </si>
  <si>
    <t>Fevereiro</t>
  </si>
  <si>
    <t>Março</t>
  </si>
  <si>
    <t>Q1 - Trimestre 1</t>
  </si>
  <si>
    <t>Meta</t>
  </si>
  <si>
    <t>Realizado</t>
  </si>
  <si>
    <t>Conversões</t>
  </si>
  <si>
    <t>Resultados</t>
  </si>
  <si>
    <t>Resultado</t>
  </si>
  <si>
    <t>Alguém que está no seu blog/site, mas ainda não deixou nenhuma informação</t>
  </si>
  <si>
    <t>Visitantes</t>
  </si>
  <si>
    <t>Alguém que deseja receber os seus conteúdos</t>
  </si>
  <si>
    <t>Assinantes</t>
  </si>
  <si>
    <t>Baixou um material/Deixou mais informações que o assinante</t>
  </si>
  <si>
    <t>Leads</t>
  </si>
  <si>
    <t>Um lead com um potencial de compra (Solicitou o contato da empresa)</t>
  </si>
  <si>
    <t>MQLs</t>
  </si>
  <si>
    <t>Qualificação do MQL feita pelo time comercial</t>
  </si>
  <si>
    <t>SQLs</t>
  </si>
  <si>
    <t>Deu continuidade no processo comercial</t>
  </si>
  <si>
    <t>Oportunidade</t>
  </si>
  <si>
    <t>Fechou negócio</t>
  </si>
  <si>
    <t>Cliente</t>
  </si>
  <si>
    <t>Abril</t>
  </si>
  <si>
    <t>Maio</t>
  </si>
  <si>
    <t>Junho</t>
  </si>
  <si>
    <t>Q2 - Trimestre 2</t>
  </si>
  <si>
    <t>Julho</t>
  </si>
  <si>
    <t>Agosto</t>
  </si>
  <si>
    <t>Setembro</t>
  </si>
  <si>
    <t>Q3 - Trimestre 3</t>
  </si>
  <si>
    <t>Outubro</t>
  </si>
  <si>
    <t>Novembro</t>
  </si>
  <si>
    <t>Dezembro</t>
  </si>
  <si>
    <t>Q4 - Trimestre 4</t>
  </si>
  <si>
    <t>Visitas x Origem</t>
  </si>
  <si>
    <t>Origem de tráfego</t>
  </si>
  <si>
    <t>Visitas</t>
  </si>
  <si>
    <t>%</t>
  </si>
  <si>
    <t>Total</t>
  </si>
  <si>
    <t>Total (%)</t>
  </si>
  <si>
    <t>Tráfego direto</t>
  </si>
  <si>
    <t>Email Marketing</t>
  </si>
  <si>
    <t>Pesquisa orgânica</t>
  </si>
  <si>
    <t>Tráfego Pago - Pesquisa</t>
  </si>
  <si>
    <t>Tráfego Pago - Mídias sociais</t>
  </si>
  <si>
    <t>Referências</t>
  </si>
  <si>
    <t>Mídias sociais</t>
  </si>
  <si>
    <t>Outros</t>
  </si>
  <si>
    <t>Leads x Tipos de Material</t>
  </si>
  <si>
    <t>Origem de Leads</t>
  </si>
  <si>
    <t>Ebooks</t>
  </si>
  <si>
    <t>Ebooks interativos</t>
  </si>
  <si>
    <t>Emails</t>
  </si>
  <si>
    <t>Webinars</t>
  </si>
  <si>
    <t>Infográficos</t>
  </si>
  <si>
    <t>Banners</t>
  </si>
  <si>
    <t>Push notifications</t>
  </si>
  <si>
    <t>White papers</t>
  </si>
  <si>
    <t>Quiz</t>
  </si>
  <si>
    <t>Calculadoras</t>
  </si>
  <si>
    <t>Planilhas</t>
  </si>
  <si>
    <t>Leads x Origem do Tráfego</t>
  </si>
  <si>
    <r>
      <rPr>
        <b/>
        <sz val="14"/>
        <color theme="0"/>
        <rFont val="Inter"/>
      </rPr>
      <t xml:space="preserve">QUER EDITAR A PLANILHA?
</t>
    </r>
    <r>
      <rPr>
        <b/>
        <sz val="12"/>
        <color theme="0"/>
        <rFont val="Inter"/>
      </rPr>
      <t xml:space="preserve">FAÇA UMA CÓPIA:
</t>
    </r>
    <r>
      <rPr>
        <sz val="12"/>
        <color theme="0"/>
        <rFont val="Inter"/>
      </rPr>
      <t xml:space="preserve">CLIQUE EM "ARQUIVO" (CANTO SUPERIOR ESQUERDO) &gt; "FAZER UMA CÓPIA"
</t>
    </r>
    <r>
      <rPr>
        <b/>
        <sz val="12"/>
        <color theme="0"/>
        <rFont val="Inter"/>
      </rPr>
      <t xml:space="preserve">OU UM DOWNLOAD:
</t>
    </r>
    <r>
      <rPr>
        <sz val="12"/>
        <color theme="0"/>
        <rFont val="Inter"/>
      </rPr>
      <t>CLIQUE EM "ARQUIVO" (CANTO SUPERIOR ESQUERDO) &gt; "FAZER DOWNLOAD"</t>
    </r>
  </si>
  <si>
    <r>
      <rPr>
        <b/>
        <sz val="14"/>
        <color theme="0" tint="-0.249977111117893"/>
        <rFont val="Inter"/>
      </rPr>
      <t xml:space="preserve">QUER EDITAR A PLANILHA?
FAÇA UMA CÓPIA:
</t>
    </r>
    <r>
      <rPr>
        <sz val="14"/>
        <color theme="0" tint="-0.249977111117893"/>
        <rFont val="Inter"/>
      </rPr>
      <t xml:space="preserve">CLIQUE EM "ARQUIVO" (CANTO SUPERIOR ESQUERDO) &gt; "FAZER UMA CÓPIA"
</t>
    </r>
    <r>
      <rPr>
        <b/>
        <sz val="14"/>
        <color theme="0" tint="-0.249977111117893"/>
        <rFont val="Inter"/>
      </rPr>
      <t xml:space="preserve">OU UM DOWNLOAD:
</t>
    </r>
    <r>
      <rPr>
        <sz val="14"/>
        <color theme="0" tint="-0.249977111117893"/>
        <rFont val="Inter"/>
      </rPr>
      <t>CLIQUE EM "ARQUIVO" (CANTO SUPERIOR ESQUERDO) &gt; "FAZER DOWNLOAD"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</si>
</sst>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4">
    <font>
      <sz val="10"/>
      <color rgb="FF000000"/>
      <name val="Arial"/>
      <scheme val="minor"/>
    </font>
    <font>
      <sz val="10"/>
      <color theme="1"/>
      <name val="Inter"/>
    </font>
    <font>
      <sz val="10"/>
      <name val="Arial"/>
    </font>
    <font>
      <sz val="12"/>
      <color rgb="FFFFFFFF"/>
      <name val="Inter"/>
    </font>
    <font>
      <b/>
      <sz val="18"/>
      <color rgb="FF343B49"/>
      <name val="Inter"/>
    </font>
    <font>
      <sz val="10"/>
      <color theme="1"/>
      <name val="Calibri"/>
    </font>
    <font>
      <b/>
      <u/>
      <sz val="14"/>
      <color rgb="FFFFFFFF"/>
      <name val="Inter"/>
    </font>
    <font>
      <sz val="10"/>
      <color rgb="FF39465F"/>
      <name val="Inter"/>
    </font>
    <font>
      <b/>
      <sz val="18"/>
      <color rgb="FFFFFFFF"/>
      <name val="Inter"/>
    </font>
    <font>
      <b/>
      <sz val="12"/>
      <color theme="0"/>
      <name val="Inter"/>
    </font>
    <font>
      <b/>
      <sz val="11"/>
      <color rgb="FFFFFFFF"/>
      <name val="Inter"/>
    </font>
    <font>
      <b/>
      <sz val="10"/>
      <color rgb="FFFFFFFF"/>
      <name val="Inter"/>
    </font>
    <font>
      <b/>
      <sz val="12"/>
      <color rgb="FFFFFFFF"/>
      <name val="Inter"/>
    </font>
    <font>
      <sz val="12"/>
      <color theme="1"/>
      <name val="Inter"/>
    </font>
    <font>
      <sz val="10"/>
      <color theme="1"/>
      <name val="Inter"/>
    </font>
    <font>
      <b/>
      <u/>
      <sz val="10"/>
      <color rgb="FFFFFFFF"/>
      <name val="Inter"/>
    </font>
    <font>
      <b/>
      <u/>
      <sz val="10"/>
      <color rgb="FF0000FF"/>
      <name val="Inter"/>
    </font>
    <font>
      <sz val="10"/>
      <color theme="1"/>
      <name val="Arial"/>
      <scheme val="minor"/>
    </font>
    <font>
      <sz val="10"/>
      <color rgb="FF000000"/>
      <name val="Inter"/>
    </font>
    <font>
      <b/>
      <sz val="24"/>
      <color rgb="FFFFFFFF"/>
      <name val="Roboto"/>
    </font>
    <font>
      <b/>
      <sz val="24"/>
      <color rgb="FFFFFFFF"/>
      <name val="Inter"/>
    </font>
    <font>
      <sz val="10"/>
      <color theme="1"/>
      <name val="Roboto"/>
    </font>
    <font>
      <b/>
      <sz val="14"/>
      <color rgb="FFFFFFFF"/>
      <name val="Inter"/>
    </font>
    <font>
      <sz val="11"/>
      <color theme="1"/>
      <name val="Roboto"/>
    </font>
    <font>
      <sz val="11"/>
      <color theme="1"/>
      <name val="Inter"/>
    </font>
    <font>
      <sz val="11"/>
      <color rgb="FFFFFFFF"/>
      <name val="Inter"/>
    </font>
    <font>
      <sz val="10"/>
      <color rgb="FFFFFFFF"/>
      <name val="Inter"/>
    </font>
    <font>
      <b/>
      <sz val="12"/>
      <color rgb="FF434343"/>
      <name val="Inter"/>
    </font>
    <font>
      <b/>
      <sz val="12"/>
      <color rgb="FF000000"/>
      <name val="Inter"/>
    </font>
    <font>
      <sz val="12"/>
      <color theme="1"/>
      <name val="Roboto"/>
    </font>
    <font>
      <b/>
      <sz val="12"/>
      <color theme="1"/>
      <name val="Inter"/>
    </font>
    <font>
      <b/>
      <sz val="10"/>
      <color theme="1"/>
      <name val="Inter"/>
    </font>
    <font>
      <b/>
      <sz val="14"/>
      <color rgb="FF434343"/>
      <name val="Inter"/>
    </font>
    <font>
      <b/>
      <sz val="10"/>
      <color rgb="FF434343"/>
      <name val="Inter"/>
    </font>
    <font>
      <b/>
      <sz val="18"/>
      <color theme="0"/>
      <name val="Inter"/>
    </font>
    <font>
      <b/>
      <sz val="14"/>
      <color theme="0"/>
      <name val="Inter"/>
    </font>
    <font>
      <sz val="12"/>
      <color theme="0"/>
      <name val="Inter"/>
    </font>
    <font>
      <sz val="10"/>
      <color theme="0"/>
      <name val="Arial"/>
      <family val="2"/>
      <scheme val="minor"/>
    </font>
    <font>
      <sz val="10"/>
      <color theme="0"/>
      <name val="Arial"/>
      <family val="2"/>
    </font>
    <font>
      <b/>
      <sz val="18"/>
      <color theme="0" tint="-0.249977111117893"/>
      <name val="Inter"/>
    </font>
    <font>
      <b/>
      <sz val="14"/>
      <color theme="0" tint="-0.249977111117893"/>
      <name val="Inter"/>
    </font>
    <font>
      <sz val="14"/>
      <color theme="0" tint="-0.249977111117893"/>
      <name val="Inter"/>
    </font>
    <font>
      <sz val="10"/>
      <color theme="0" tint="-0.249977111117893"/>
      <name val="Arial"/>
      <family val="2"/>
      <scheme val="minor"/>
    </font>
    <font>
      <sz val="10"/>
      <color theme="0" tint="-0.249977111117893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2D3648"/>
        <bgColor rgb="FF2D3648"/>
      </patternFill>
    </fill>
    <fill>
      <patternFill patternType="solid">
        <fgColor rgb="FFF5F8FF"/>
        <bgColor rgb="FFF5F8FF"/>
      </patternFill>
    </fill>
    <fill>
      <patternFill patternType="solid">
        <fgColor rgb="FF225ED8"/>
        <bgColor rgb="FF225ED8"/>
      </patternFill>
    </fill>
    <fill>
      <patternFill patternType="solid">
        <fgColor rgb="FF343B49"/>
        <bgColor rgb="FF343B49"/>
      </patternFill>
    </fill>
    <fill>
      <patternFill patternType="solid">
        <fgColor rgb="FFF3F3F3"/>
        <bgColor rgb="FFF3F3F3"/>
      </patternFill>
    </fill>
    <fill>
      <patternFill patternType="solid">
        <fgColor rgb="FF0B2574"/>
        <bgColor rgb="FF0B2574"/>
      </patternFill>
    </fill>
    <fill>
      <patternFill patternType="solid">
        <fgColor rgb="FF6D9EEB"/>
        <bgColor rgb="FF6D9EEB"/>
      </patternFill>
    </fill>
    <fill>
      <patternFill patternType="solid">
        <fgColor rgb="FF8BB3FD"/>
        <bgColor rgb="FF8BB3FD"/>
      </patternFill>
    </fill>
    <fill>
      <patternFill patternType="solid">
        <fgColor rgb="FFC0D6FF"/>
        <bgColor rgb="FFC0D6FF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rgb="FFF5F8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225ED8"/>
      </patternFill>
    </fill>
    <fill>
      <patternFill patternType="solid">
        <fgColor theme="5" tint="-0.499984740745262"/>
        <bgColor rgb="FFFBBC0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249977111117893"/>
        <bgColor rgb="FF2D364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499984740745262"/>
        <bgColor rgb="FF3C78D8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2D3648"/>
      </right>
      <top/>
      <bottom/>
      <diagonal/>
    </border>
    <border>
      <left/>
      <right/>
      <top/>
      <bottom style="dotted">
        <color rgb="FFFFFFFF"/>
      </bottom>
      <diagonal/>
    </border>
    <border>
      <left/>
      <right style="thin">
        <color rgb="FF2D3648"/>
      </right>
      <top/>
      <bottom style="dotted">
        <color rgb="FFFFFFFF"/>
      </bottom>
      <diagonal/>
    </border>
    <border>
      <left/>
      <right/>
      <top style="dotted">
        <color rgb="FFFFFFFF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8" fillId="2" borderId="0" xfId="0" applyFont="1" applyFill="1" applyAlignment="1">
      <alignment horizontal="left" vertical="center" wrapText="1"/>
    </xf>
    <xf numFmtId="0" fontId="9" fillId="5" borderId="0" xfId="0" applyFont="1" applyFill="1" applyAlignment="1">
      <alignment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5" borderId="0" xfId="0" applyFont="1" applyFill="1" applyAlignment="1">
      <alignment wrapText="1"/>
    </xf>
    <xf numFmtId="0" fontId="13" fillId="5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wrapText="1"/>
    </xf>
    <xf numFmtId="0" fontId="13" fillId="5" borderId="0" xfId="0" applyFont="1" applyFill="1" applyAlignment="1">
      <alignment wrapText="1"/>
    </xf>
    <xf numFmtId="0" fontId="15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wrapText="1"/>
    </xf>
    <xf numFmtId="0" fontId="14" fillId="2" borderId="0" xfId="0" applyFont="1" applyFill="1" applyAlignment="1">
      <alignment wrapText="1"/>
    </xf>
    <xf numFmtId="0" fontId="17" fillId="5" borderId="0" xfId="0" applyFont="1" applyFill="1"/>
    <xf numFmtId="0" fontId="11" fillId="2" borderId="0" xfId="0" applyFont="1" applyFill="1" applyAlignment="1">
      <alignment horizontal="center" wrapText="1"/>
    </xf>
    <xf numFmtId="0" fontId="18" fillId="2" borderId="0" xfId="0" applyFont="1" applyFill="1" applyAlignment="1">
      <alignment vertical="top" wrapText="1"/>
    </xf>
    <xf numFmtId="0" fontId="13" fillId="2" borderId="0" xfId="0" applyFont="1" applyFill="1" applyAlignment="1">
      <alignment wrapText="1"/>
    </xf>
    <xf numFmtId="0" fontId="19" fillId="6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1" fillId="6" borderId="0" xfId="0" applyFont="1" applyFill="1" applyAlignment="1">
      <alignment vertical="center"/>
    </xf>
    <xf numFmtId="0" fontId="17" fillId="6" borderId="0" xfId="0" applyFont="1" applyFill="1"/>
    <xf numFmtId="0" fontId="1" fillId="6" borderId="0" xfId="0" applyFont="1" applyFill="1"/>
    <xf numFmtId="0" fontId="1" fillId="6" borderId="0" xfId="0" applyFont="1" applyFill="1" applyAlignment="1">
      <alignment vertical="center"/>
    </xf>
    <xf numFmtId="0" fontId="23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5" fillId="7" borderId="0" xfId="0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10" fontId="28" fillId="0" borderId="0" xfId="0" applyNumberFormat="1" applyFont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10" fontId="12" fillId="8" borderId="0" xfId="0" applyNumberFormat="1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0" fontId="29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0" fontId="12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10" fontId="28" fillId="8" borderId="0" xfId="0" applyNumberFormat="1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30" fillId="10" borderId="0" xfId="0" applyFont="1" applyFill="1" applyAlignment="1">
      <alignment horizontal="center" vertical="center" wrapText="1"/>
    </xf>
    <xf numFmtId="0" fontId="30" fillId="11" borderId="0" xfId="0" applyFont="1" applyFill="1" applyAlignment="1">
      <alignment vertical="center"/>
    </xf>
    <xf numFmtId="0" fontId="31" fillId="11" borderId="0" xfId="0" applyFont="1" applyFill="1" applyAlignment="1">
      <alignment vertical="center"/>
    </xf>
    <xf numFmtId="0" fontId="32" fillId="6" borderId="0" xfId="0" applyFont="1" applyFill="1" applyAlignment="1">
      <alignment horizontal="center" vertical="center" wrapText="1"/>
    </xf>
    <xf numFmtId="0" fontId="26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10" fontId="28" fillId="6" borderId="0" xfId="0" applyNumberFormat="1" applyFont="1" applyFill="1" applyAlignment="1">
      <alignment horizontal="center" vertical="center" wrapText="1"/>
    </xf>
    <xf numFmtId="0" fontId="30" fillId="6" borderId="0" xfId="0" applyFont="1" applyFill="1" applyAlignment="1">
      <alignment vertical="center"/>
    </xf>
    <xf numFmtId="0" fontId="31" fillId="6" borderId="0" xfId="0" applyFont="1" applyFill="1" applyAlignment="1">
      <alignment vertical="center"/>
    </xf>
    <xf numFmtId="0" fontId="30" fillId="6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 wrapText="1"/>
    </xf>
    <xf numFmtId="3" fontId="27" fillId="3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0" fontId="12" fillId="7" borderId="0" xfId="0" applyFont="1" applyFill="1" applyAlignment="1">
      <alignment horizontal="center" vertical="center" wrapText="1"/>
    </xf>
    <xf numFmtId="3" fontId="33" fillId="12" borderId="0" xfId="0" applyNumberFormat="1" applyFont="1" applyFill="1" applyAlignment="1">
      <alignment horizontal="center" vertical="center" wrapText="1"/>
    </xf>
    <xf numFmtId="9" fontId="33" fillId="12" borderId="0" xfId="0" applyNumberFormat="1" applyFont="1" applyFill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vertical="center"/>
    </xf>
    <xf numFmtId="0" fontId="1" fillId="0" borderId="0" xfId="0" applyFont="1"/>
    <xf numFmtId="0" fontId="0" fillId="0" borderId="0" xfId="0" applyFont="1" applyAlignment="1"/>
    <xf numFmtId="0" fontId="14" fillId="3" borderId="0" xfId="0" applyFont="1" applyFill="1" applyAlignment="1">
      <alignment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6" fillId="3" borderId="5" xfId="0" applyFont="1" applyFill="1" applyBorder="1" applyAlignment="1">
      <alignment vertical="center" wrapText="1"/>
    </xf>
    <xf numFmtId="0" fontId="2" fillId="0" borderId="5" xfId="0" applyFont="1" applyBorder="1"/>
    <xf numFmtId="0" fontId="17" fillId="5" borderId="0" xfId="0" applyFont="1" applyFill="1"/>
    <xf numFmtId="0" fontId="8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" fillId="13" borderId="0" xfId="0" applyFont="1" applyFill="1"/>
    <xf numFmtId="0" fontId="4" fillId="13" borderId="0" xfId="0" applyFont="1" applyFill="1" applyAlignment="1">
      <alignment horizontal="center" wrapText="1"/>
    </xf>
    <xf numFmtId="0" fontId="0" fillId="14" borderId="0" xfId="0" applyFont="1" applyFill="1" applyAlignment="1"/>
    <xf numFmtId="0" fontId="5" fillId="13" borderId="0" xfId="0" applyFont="1" applyFill="1" applyAlignment="1"/>
    <xf numFmtId="0" fontId="6" fillId="15" borderId="0" xfId="0" applyFont="1" applyFill="1" applyAlignment="1">
      <alignment horizontal="center" vertical="center"/>
    </xf>
    <xf numFmtId="0" fontId="1" fillId="16" borderId="0" xfId="0" applyFont="1" applyFill="1" applyAlignment="1">
      <alignment vertical="center"/>
    </xf>
    <xf numFmtId="0" fontId="34" fillId="16" borderId="0" xfId="0" applyFont="1" applyFill="1" applyAlignment="1">
      <alignment vertical="center" wrapText="1"/>
    </xf>
    <xf numFmtId="0" fontId="37" fillId="17" borderId="0" xfId="0" applyFont="1" applyFill="1" applyAlignment="1">
      <alignment wrapText="1"/>
    </xf>
    <xf numFmtId="0" fontId="38" fillId="17" borderId="1" xfId="0" applyFont="1" applyFill="1" applyBorder="1" applyAlignment="1">
      <alignment wrapText="1"/>
    </xf>
    <xf numFmtId="0" fontId="1" fillId="18" borderId="0" xfId="0" applyFont="1" applyFill="1"/>
    <xf numFmtId="0" fontId="20" fillId="18" borderId="0" xfId="0" applyFont="1" applyFill="1" applyAlignment="1">
      <alignment wrapText="1"/>
    </xf>
    <xf numFmtId="0" fontId="0" fillId="19" borderId="0" xfId="0" applyFont="1" applyFill="1" applyAlignment="1"/>
    <xf numFmtId="0" fontId="3" fillId="18" borderId="0" xfId="0" applyFont="1" applyFill="1" applyAlignment="1">
      <alignment vertical="center" wrapText="1"/>
    </xf>
    <xf numFmtId="0" fontId="7" fillId="16" borderId="1" xfId="0" applyFont="1" applyFill="1" applyBorder="1" applyAlignment="1">
      <alignment vertical="center"/>
    </xf>
    <xf numFmtId="0" fontId="10" fillId="20" borderId="0" xfId="0" applyFont="1" applyFill="1" applyAlignment="1">
      <alignment horizontal="center" wrapText="1"/>
    </xf>
    <xf numFmtId="0" fontId="0" fillId="17" borderId="0" xfId="0" applyFont="1" applyFill="1" applyAlignment="1"/>
    <xf numFmtId="0" fontId="10" fillId="20" borderId="0" xfId="0" applyFont="1" applyFill="1" applyAlignment="1">
      <alignment horizontal="center" vertical="center" wrapText="1"/>
    </xf>
    <xf numFmtId="0" fontId="2" fillId="17" borderId="2" xfId="0" applyFont="1" applyFill="1" applyBorder="1"/>
    <xf numFmtId="0" fontId="39" fillId="16" borderId="0" xfId="0" applyFont="1" applyFill="1" applyAlignment="1">
      <alignment horizontal="center" vertical="center" wrapText="1"/>
    </xf>
    <xf numFmtId="0" fontId="42" fillId="17" borderId="0" xfId="0" applyFont="1" applyFill="1" applyAlignment="1">
      <alignment horizontal="center" wrapText="1"/>
    </xf>
    <xf numFmtId="0" fontId="43" fillId="17" borderId="1" xfId="0" applyFont="1" applyFill="1" applyBorder="1" applyAlignment="1">
      <alignment horizontal="center" wrapText="1"/>
    </xf>
  </cellXfs>
  <cellStyles count="1">
    <cellStyle name="Normal" xfId="0" builtinId="0"/>
  </cellStyles>
  <dxfs count="20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68">
    <tableStyle name="1. Funil de Vendas-style" pivot="0" count="3">
      <tableStyleElement type="headerRow" dxfId="205"/>
      <tableStyleElement type="firstRowStripe" dxfId="204"/>
      <tableStyleElement type="secondRowStripe" dxfId="203"/>
    </tableStyle>
    <tableStyle name="1. Funil de Vendas-style 2" pivot="0" count="3">
      <tableStyleElement type="headerRow" dxfId="202"/>
      <tableStyleElement type="firstRowStripe" dxfId="201"/>
      <tableStyleElement type="secondRowStripe" dxfId="200"/>
    </tableStyle>
    <tableStyle name="1. Funil de Vendas-style 3" pivot="0" count="3">
      <tableStyleElement type="headerRow" dxfId="199"/>
      <tableStyleElement type="firstRowStripe" dxfId="198"/>
      <tableStyleElement type="secondRowStripe" dxfId="197"/>
    </tableStyle>
    <tableStyle name="1. Funil de Vendas-style 4" pivot="0" count="3">
      <tableStyleElement type="headerRow" dxfId="196"/>
      <tableStyleElement type="firstRowStripe" dxfId="195"/>
      <tableStyleElement type="secondRowStripe" dxfId="194"/>
    </tableStyle>
    <tableStyle name="1. Funil de Vendas-style 5" pivot="0" count="3">
      <tableStyleElement type="headerRow" dxfId="193"/>
      <tableStyleElement type="firstRowStripe" dxfId="192"/>
      <tableStyleElement type="secondRowStripe" dxfId="191"/>
    </tableStyle>
    <tableStyle name="1. Funil de Vendas-style 6" pivot="0" count="3">
      <tableStyleElement type="headerRow" dxfId="190"/>
      <tableStyleElement type="firstRowStripe" dxfId="189"/>
      <tableStyleElement type="secondRowStripe" dxfId="188"/>
    </tableStyle>
    <tableStyle name="1. Funil de Vendas-style 7" pivot="0" count="3">
      <tableStyleElement type="headerRow" dxfId="187"/>
      <tableStyleElement type="firstRowStripe" dxfId="186"/>
      <tableStyleElement type="secondRowStripe" dxfId="185"/>
    </tableStyle>
    <tableStyle name="1. Funil de Vendas-style 8" pivot="0" count="3">
      <tableStyleElement type="headerRow" dxfId="184"/>
      <tableStyleElement type="firstRowStripe" dxfId="183"/>
      <tableStyleElement type="secondRowStripe" dxfId="182"/>
    </tableStyle>
    <tableStyle name="1. Funil de Vendas-style 9" pivot="0" count="3">
      <tableStyleElement type="headerRow" dxfId="181"/>
      <tableStyleElement type="firstRowStripe" dxfId="180"/>
      <tableStyleElement type="secondRowStripe" dxfId="179"/>
    </tableStyle>
    <tableStyle name="1. Funil de Vendas-style 10" pivot="0" count="3">
      <tableStyleElement type="headerRow" dxfId="178"/>
      <tableStyleElement type="firstRowStripe" dxfId="177"/>
      <tableStyleElement type="secondRowStripe" dxfId="176"/>
    </tableStyle>
    <tableStyle name="1. Funil de Vendas-style 11" pivot="0" count="3">
      <tableStyleElement type="headerRow" dxfId="175"/>
      <tableStyleElement type="firstRowStripe" dxfId="174"/>
      <tableStyleElement type="secondRowStripe" dxfId="173"/>
    </tableStyle>
    <tableStyle name="1. Funil de Vendas-style 12" pivot="0" count="3">
      <tableStyleElement type="headerRow" dxfId="172"/>
      <tableStyleElement type="firstRowStripe" dxfId="171"/>
      <tableStyleElement type="secondRowStripe" dxfId="170"/>
    </tableStyle>
    <tableStyle name="1. Funil de Vendas-style 13" pivot="0" count="3">
      <tableStyleElement type="headerRow" dxfId="169"/>
      <tableStyleElement type="firstRowStripe" dxfId="168"/>
      <tableStyleElement type="secondRowStripe" dxfId="167"/>
    </tableStyle>
    <tableStyle name="1. Funil de Vendas-style 14" pivot="0" count="3">
      <tableStyleElement type="headerRow" dxfId="166"/>
      <tableStyleElement type="firstRowStripe" dxfId="165"/>
      <tableStyleElement type="secondRowStripe" dxfId="164"/>
    </tableStyle>
    <tableStyle name="1. Funil de Vendas-style 15" pivot="0" count="3">
      <tableStyleElement type="headerRow" dxfId="163"/>
      <tableStyleElement type="firstRowStripe" dxfId="162"/>
      <tableStyleElement type="secondRowStripe" dxfId="161"/>
    </tableStyle>
    <tableStyle name="1. Funil de Vendas-style 16" pivot="0" count="3">
      <tableStyleElement type="headerRow" dxfId="160"/>
      <tableStyleElement type="firstRowStripe" dxfId="159"/>
      <tableStyleElement type="secondRowStripe" dxfId="158"/>
    </tableStyle>
    <tableStyle name="1. Funil de Vendas-style 17" pivot="0" count="3">
      <tableStyleElement type="headerRow" dxfId="157"/>
      <tableStyleElement type="firstRowStripe" dxfId="156"/>
      <tableStyleElement type="secondRowStripe" dxfId="155"/>
    </tableStyle>
    <tableStyle name="1. Funil de Vendas-style 18" pivot="0" count="3">
      <tableStyleElement type="headerRow" dxfId="154"/>
      <tableStyleElement type="firstRowStripe" dxfId="153"/>
      <tableStyleElement type="secondRowStripe" dxfId="152"/>
    </tableStyle>
    <tableStyle name="1. Funil de Vendas-style 19" pivot="0" count="3">
      <tableStyleElement type="headerRow" dxfId="151"/>
      <tableStyleElement type="firstRowStripe" dxfId="150"/>
      <tableStyleElement type="secondRowStripe" dxfId="149"/>
    </tableStyle>
    <tableStyle name="1. Funil de Vendas-style 20" pivot="0" count="3">
      <tableStyleElement type="headerRow" dxfId="148"/>
      <tableStyleElement type="firstRowStripe" dxfId="147"/>
      <tableStyleElement type="secondRowStripe" dxfId="146"/>
    </tableStyle>
    <tableStyle name="1. Funil de Vendas-style 21" pivot="0" count="3">
      <tableStyleElement type="headerRow" dxfId="145"/>
      <tableStyleElement type="firstRowStripe" dxfId="144"/>
      <tableStyleElement type="secondRowStripe" dxfId="143"/>
    </tableStyle>
    <tableStyle name="1. Funil de Vendas-style 22" pivot="0" count="3">
      <tableStyleElement type="headerRow" dxfId="142"/>
      <tableStyleElement type="firstRowStripe" dxfId="141"/>
      <tableStyleElement type="secondRowStripe" dxfId="140"/>
    </tableStyle>
    <tableStyle name="1. Funil de Vendas-style 23" pivot="0" count="3">
      <tableStyleElement type="headerRow" dxfId="139"/>
      <tableStyleElement type="firstRowStripe" dxfId="138"/>
      <tableStyleElement type="secondRowStripe" dxfId="137"/>
    </tableStyle>
    <tableStyle name="1. Funil de Vendas-style 24" pivot="0" count="3">
      <tableStyleElement type="headerRow" dxfId="136"/>
      <tableStyleElement type="firstRowStripe" dxfId="135"/>
      <tableStyleElement type="secondRowStripe" dxfId="134"/>
    </tableStyle>
    <tableStyle name="1. Funil de Vendas-style 25" pivot="0" count="3">
      <tableStyleElement type="headerRow" dxfId="133"/>
      <tableStyleElement type="firstRowStripe" dxfId="132"/>
      <tableStyleElement type="secondRowStripe" dxfId="131"/>
    </tableStyle>
    <tableStyle name="1. Funil de Vendas-style 26" pivot="0" count="3">
      <tableStyleElement type="headerRow" dxfId="130"/>
      <tableStyleElement type="firstRowStripe" dxfId="129"/>
      <tableStyleElement type="secondRowStripe" dxfId="128"/>
    </tableStyle>
    <tableStyle name="1. Funil de Vendas-style 27" pivot="0" count="3">
      <tableStyleElement type="headerRow" dxfId="127"/>
      <tableStyleElement type="firstRowStripe" dxfId="126"/>
      <tableStyleElement type="secondRowStripe" dxfId="125"/>
    </tableStyle>
    <tableStyle name="1. Funil de Vendas-style 28" pivot="0" count="3">
      <tableStyleElement type="headerRow" dxfId="124"/>
      <tableStyleElement type="firstRowStripe" dxfId="123"/>
      <tableStyleElement type="secondRowStripe" dxfId="122"/>
    </tableStyle>
    <tableStyle name="1. Funil de Vendas-style 29" pivot="0" count="3">
      <tableStyleElement type="headerRow" dxfId="121"/>
      <tableStyleElement type="firstRowStripe" dxfId="120"/>
      <tableStyleElement type="secondRowStripe" dxfId="119"/>
    </tableStyle>
    <tableStyle name="1. Funil de Vendas-style 30" pivot="0" count="3">
      <tableStyleElement type="headerRow" dxfId="118"/>
      <tableStyleElement type="firstRowStripe" dxfId="117"/>
      <tableStyleElement type="secondRowStripe" dxfId="116"/>
    </tableStyle>
    <tableStyle name="1. Funil de Vendas-style 31" pivot="0" count="3">
      <tableStyleElement type="headerRow" dxfId="115"/>
      <tableStyleElement type="firstRowStripe" dxfId="114"/>
      <tableStyleElement type="secondRowStripe" dxfId="113"/>
    </tableStyle>
    <tableStyle name="1. Funil de Vendas-style 32" pivot="0" count="3">
      <tableStyleElement type="headerRow" dxfId="112"/>
      <tableStyleElement type="firstRowStripe" dxfId="111"/>
      <tableStyleElement type="secondRowStripe" dxfId="110"/>
    </tableStyle>
    <tableStyle name="1. Funil de Vendas-style 33" pivot="0" count="3">
      <tableStyleElement type="headerRow" dxfId="109"/>
      <tableStyleElement type="firstRowStripe" dxfId="108"/>
      <tableStyleElement type="secondRowStripe" dxfId="107"/>
    </tableStyle>
    <tableStyle name="1. Funil de Vendas-style 34" pivot="0" count="3">
      <tableStyleElement type="headerRow" dxfId="106"/>
      <tableStyleElement type="firstRowStripe" dxfId="105"/>
      <tableStyleElement type="secondRowStripe" dxfId="104"/>
    </tableStyle>
    <tableStyle name="1. Funil de Vendas-style 35" pivot="0" count="3">
      <tableStyleElement type="headerRow" dxfId="103"/>
      <tableStyleElement type="firstRowStripe" dxfId="102"/>
      <tableStyleElement type="secondRowStripe" dxfId="101"/>
    </tableStyle>
    <tableStyle name="1. Funil de Vendas-style 36" pivot="0" count="3">
      <tableStyleElement type="headerRow" dxfId="100"/>
      <tableStyleElement type="firstRowStripe" dxfId="99"/>
      <tableStyleElement type="secondRowStripe" dxfId="98"/>
    </tableStyle>
    <tableStyle name="1. Funil de Vendas-style 37" pivot="0" count="3">
      <tableStyleElement type="headerRow" dxfId="97"/>
      <tableStyleElement type="firstRowStripe" dxfId="96"/>
      <tableStyleElement type="secondRowStripe" dxfId="95"/>
    </tableStyle>
    <tableStyle name="1. Funil de Vendas-style 38" pivot="0" count="3">
      <tableStyleElement type="headerRow" dxfId="94"/>
      <tableStyleElement type="firstRowStripe" dxfId="93"/>
      <tableStyleElement type="secondRowStripe" dxfId="92"/>
    </tableStyle>
    <tableStyle name="1. Funil de Vendas-style 39" pivot="0" count="3">
      <tableStyleElement type="headerRow" dxfId="91"/>
      <tableStyleElement type="firstRowStripe" dxfId="90"/>
      <tableStyleElement type="secondRowStripe" dxfId="89"/>
    </tableStyle>
    <tableStyle name="1. Funil de Vendas-style 40" pivot="0" count="3">
      <tableStyleElement type="headerRow" dxfId="88"/>
      <tableStyleElement type="firstRowStripe" dxfId="87"/>
      <tableStyleElement type="secondRowStripe" dxfId="86"/>
    </tableStyle>
    <tableStyle name="1. Funil de Vendas-style 41" pivot="0" count="3">
      <tableStyleElement type="headerRow" dxfId="85"/>
      <tableStyleElement type="firstRowStripe" dxfId="84"/>
      <tableStyleElement type="secondRowStripe" dxfId="83"/>
    </tableStyle>
    <tableStyle name="1. Funil de Vendas-style 42" pivot="0" count="3">
      <tableStyleElement type="headerRow" dxfId="82"/>
      <tableStyleElement type="firstRowStripe" dxfId="81"/>
      <tableStyleElement type="secondRowStripe" dxfId="80"/>
    </tableStyle>
    <tableStyle name="1. Funil de Vendas-style 43" pivot="0" count="3">
      <tableStyleElement type="headerRow" dxfId="79"/>
      <tableStyleElement type="firstRowStripe" dxfId="78"/>
      <tableStyleElement type="secondRowStripe" dxfId="77"/>
    </tableStyle>
    <tableStyle name="1. Funil de Vendas-style 44" pivot="0" count="3">
      <tableStyleElement type="headerRow" dxfId="76"/>
      <tableStyleElement type="firstRowStripe" dxfId="75"/>
      <tableStyleElement type="secondRowStripe" dxfId="74"/>
    </tableStyle>
    <tableStyle name="1. Funil de Vendas-style 45" pivot="0" count="3">
      <tableStyleElement type="headerRow" dxfId="73"/>
      <tableStyleElement type="firstRowStripe" dxfId="72"/>
      <tableStyleElement type="secondRowStripe" dxfId="71"/>
    </tableStyle>
    <tableStyle name="1. Funil de Vendas-style 46" pivot="0" count="3">
      <tableStyleElement type="headerRow" dxfId="70"/>
      <tableStyleElement type="firstRowStripe" dxfId="69"/>
      <tableStyleElement type="secondRowStripe" dxfId="68"/>
    </tableStyle>
    <tableStyle name="1. Funil de Vendas-style 47" pivot="0" count="3">
      <tableStyleElement type="headerRow" dxfId="67"/>
      <tableStyleElement type="firstRowStripe" dxfId="66"/>
      <tableStyleElement type="secondRowStripe" dxfId="65"/>
    </tableStyle>
    <tableStyle name="1. Funil de Vendas-style 48" pivot="0" count="3">
      <tableStyleElement type="headerRow" dxfId="64"/>
      <tableStyleElement type="firstRowStripe" dxfId="63"/>
      <tableStyleElement type="secondRowStripe" dxfId="62"/>
    </tableStyle>
    <tableStyle name="1. Funil de Vendas-style 49" pivot="0" count="3">
      <tableStyleElement type="headerRow" dxfId="61"/>
      <tableStyleElement type="firstRowStripe" dxfId="60"/>
      <tableStyleElement type="secondRowStripe" dxfId="59"/>
    </tableStyle>
    <tableStyle name="1. Funil de Vendas-style 50" pivot="0" count="3">
      <tableStyleElement type="headerRow" dxfId="58"/>
      <tableStyleElement type="firstRowStripe" dxfId="57"/>
      <tableStyleElement type="secondRowStripe" dxfId="56"/>
    </tableStyle>
    <tableStyle name="1. Funil de Vendas-style 51" pivot="0" count="3">
      <tableStyleElement type="headerRow" dxfId="55"/>
      <tableStyleElement type="firstRowStripe" dxfId="54"/>
      <tableStyleElement type="secondRowStripe" dxfId="53"/>
    </tableStyle>
    <tableStyle name="1. Funil de Vendas-style 52" pivot="0" count="3">
      <tableStyleElement type="headerRow" dxfId="52"/>
      <tableStyleElement type="firstRowStripe" dxfId="51"/>
      <tableStyleElement type="secondRowStripe" dxfId="50"/>
    </tableStyle>
    <tableStyle name="1. Funil de Vendas-style 53" pivot="0" count="3">
      <tableStyleElement type="headerRow" dxfId="49"/>
      <tableStyleElement type="firstRowStripe" dxfId="48"/>
      <tableStyleElement type="secondRowStripe" dxfId="47"/>
    </tableStyle>
    <tableStyle name="1. Funil de Vendas-style 54" pivot="0" count="3">
      <tableStyleElement type="headerRow" dxfId="46"/>
      <tableStyleElement type="firstRowStripe" dxfId="45"/>
      <tableStyleElement type="secondRowStripe" dxfId="44"/>
    </tableStyle>
    <tableStyle name="1. Funil de Vendas-style 55" pivot="0" count="3">
      <tableStyleElement type="headerRow" dxfId="43"/>
      <tableStyleElement type="firstRowStripe" dxfId="42"/>
      <tableStyleElement type="secondRowStripe" dxfId="41"/>
    </tableStyle>
    <tableStyle name="1. Funil de Vendas-style 56" pivot="0" count="3">
      <tableStyleElement type="headerRow" dxfId="40"/>
      <tableStyleElement type="firstRowStripe" dxfId="39"/>
      <tableStyleElement type="secondRowStripe" dxfId="38"/>
    </tableStyle>
    <tableStyle name="1. Funil de Vendas-style 57" pivot="0" count="3">
      <tableStyleElement type="headerRow" dxfId="37"/>
      <tableStyleElement type="firstRowStripe" dxfId="36"/>
      <tableStyleElement type="secondRowStripe" dxfId="35"/>
    </tableStyle>
    <tableStyle name="1. Funil de Vendas-style 58" pivot="0" count="3">
      <tableStyleElement type="headerRow" dxfId="34"/>
      <tableStyleElement type="firstRowStripe" dxfId="33"/>
      <tableStyleElement type="secondRowStripe" dxfId="32"/>
    </tableStyle>
    <tableStyle name="1. Funil de Vendas-style 59" pivot="0" count="3">
      <tableStyleElement type="headerRow" dxfId="31"/>
      <tableStyleElement type="firstRowStripe" dxfId="30"/>
      <tableStyleElement type="secondRowStripe" dxfId="29"/>
    </tableStyle>
    <tableStyle name="1. Funil de Vendas-style 60" pivot="0" count="3">
      <tableStyleElement type="headerRow" dxfId="28"/>
      <tableStyleElement type="firstRowStripe" dxfId="27"/>
      <tableStyleElement type="secondRowStripe" dxfId="26"/>
    </tableStyle>
    <tableStyle name="1. Funil de Vendas-style 61" pivot="0" count="3">
      <tableStyleElement type="headerRow" dxfId="25"/>
      <tableStyleElement type="firstRowStripe" dxfId="24"/>
      <tableStyleElement type="secondRowStripe" dxfId="23"/>
    </tableStyle>
    <tableStyle name="1. Funil de Vendas-style 62" pivot="0" count="3">
      <tableStyleElement type="headerRow" dxfId="22"/>
      <tableStyleElement type="firstRowStripe" dxfId="21"/>
      <tableStyleElement type="secondRowStripe" dxfId="20"/>
    </tableStyle>
    <tableStyle name="1. Funil de Vendas-style 63" pivot="0" count="3">
      <tableStyleElement type="headerRow" dxfId="19"/>
      <tableStyleElement type="firstRowStripe" dxfId="18"/>
      <tableStyleElement type="secondRowStripe" dxfId="17"/>
    </tableStyle>
    <tableStyle name="1. Funil de Vendas-style 64" pivot="0" count="3">
      <tableStyleElement type="headerRow" dxfId="16"/>
      <tableStyleElement type="firstRowStripe" dxfId="15"/>
      <tableStyleElement type="secondRowStripe" dxfId="14"/>
    </tableStyle>
    <tableStyle name="1. Funil de Vendas-style 65" pivot="0" count="3">
      <tableStyleElement type="headerRow" dxfId="13"/>
      <tableStyleElement type="firstRowStripe" dxfId="12"/>
      <tableStyleElement type="secondRowStripe" dxfId="11"/>
    </tableStyle>
    <tableStyle name="1. Funil de Vendas-style 66" pivot="0" count="3">
      <tableStyleElement type="headerRow" dxfId="10"/>
      <tableStyleElement type="firstRowStripe" dxfId="9"/>
      <tableStyleElement type="secondRowStripe" dxfId="8"/>
    </tableStyle>
    <tableStyle name="1. Funil de Vendas-style 67" pivot="0" count="3">
      <tableStyleElement type="headerRow" dxfId="7"/>
      <tableStyleElement type="firstRowStripe" dxfId="6"/>
      <tableStyleElement type="secondRowStripe" dxfId="5"/>
    </tableStyle>
    <tableStyle name="1. Funil de Vendas-style 68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Origem de Tráfego - Mensal</a:t>
            </a:r>
          </a:p>
        </c:rich>
      </c:tx>
      <c:layout>
        <c:manualLayout>
          <c:xMode val="edge"/>
          <c:yMode val="edge"/>
          <c:x val="2.7583333333333335E-2"/>
          <c:y val="5.2695417789757414E-2"/>
        </c:manualLayout>
      </c:layout>
      <c:overlay val="0"/>
    </c:title>
    <c:autoTitleDeleted val="0"/>
    <c:plotArea>
      <c:layout>
        <c:manualLayout>
          <c:xMode val="edge"/>
          <c:yMode val="edge"/>
          <c:x val="0.18317252604166664"/>
          <c:y val="0.13724168912848156"/>
          <c:w val="0.5726608072916668"/>
          <c:h val="0.76424079065588491"/>
        </c:manualLayout>
      </c:layout>
      <c:barChart>
        <c:barDir val="bar"/>
        <c:grouping val="stacked"/>
        <c:varyColors val="1"/>
        <c:ser>
          <c:idx val="0"/>
          <c:order val="0"/>
          <c:tx>
            <c:strRef>
              <c:f>'2. Visitas x Origem'!$B$3</c:f>
              <c:strCache>
                <c:ptCount val="1"/>
                <c:pt idx="0">
                  <c:v>Origem de tráfego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('2. Visitas x Origem'!$C$3,'2. Visitas x Origem'!$E$3,'2. Visitas x Origem'!$G$3,'2. Visitas x Origem'!$I$3,'2. Visitas x Origem'!$K$3,'2. Visitas x Origem'!$M$3,'2. Visitas x Origem'!$O$3,'2. Visitas x Origem'!$Q$3)</c:f>
              <c:strCache>
                <c:ptCount val="8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</c:strCache>
            </c:strRef>
          </c:cat>
          <c:val>
            <c:numRef>
              <c:f>('2. Visitas x Origem'!$C$3,'2. Visitas x Origem'!$E$3,'2. Visitas x Origem'!$G$3,'2. Visitas x Origem'!$I$3,'2. Visitas x Origem'!$K$3,'2. Visitas x Origem'!$M$3,'2. Visitas x Origem'!$O$3,'2. Visitas x Origem'!$Q$3)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839-4AC5-B37A-F0FD2EE8E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7963805"/>
        <c:axId val="2115983376"/>
      </c:barChart>
      <c:catAx>
        <c:axId val="138796380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Origem de tráfego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15983376"/>
        <c:crosses val="autoZero"/>
        <c:auto val="1"/>
        <c:lblAlgn val="ctr"/>
        <c:lblOffset val="100"/>
        <c:noMultiLvlLbl val="1"/>
      </c:catAx>
      <c:valAx>
        <c:axId val="2115983376"/>
        <c:scaling>
          <c:orientation val="minMax"/>
        </c:scaling>
        <c:delete val="0"/>
        <c:axPos val="b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87963805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+mn-lt"/>
              </a:defRPr>
            </a:pPr>
            <a:r>
              <a:rPr lang="pt-BR" b="1">
                <a:solidFill>
                  <a:srgbClr val="2D3648"/>
                </a:solidFill>
                <a:latin typeface="+mn-lt"/>
              </a:rPr>
              <a:t>Origem de Tráfego - Ano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'2. Visitas x Origem'!$AA$3:$AA$4</c:f>
              <c:strCache>
                <c:ptCount val="2"/>
                <c:pt idx="0">
                  <c:v>Dezembro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FB44-4A51-80B9-DF63386FF318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FB44-4A51-80B9-DF63386FF318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FB44-4A51-80B9-DF63386FF318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FB44-4A51-80B9-DF63386FF318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FB44-4A51-80B9-DF63386FF318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FB44-4A51-80B9-DF63386FF318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FB44-4A51-80B9-DF63386FF318}"/>
              </c:ext>
            </c:extLst>
          </c:dPt>
          <c:dPt>
            <c:idx val="7"/>
            <c:bubble3D val="0"/>
            <c:spPr>
              <a:solidFill>
                <a:srgbClr val="F07B72"/>
              </a:solidFill>
            </c:spPr>
            <c:extLst>
              <c:ext xmlns:c16="http://schemas.microsoft.com/office/drawing/2014/chart" uri="{C3380CC4-5D6E-409C-BE32-E72D297353CC}">
                <c16:uniqueId val="{0000000F-FB44-4A51-80B9-DF63386FF318}"/>
              </c:ext>
            </c:extLst>
          </c:dPt>
          <c:cat>
            <c:strRef>
              <c:f>'2. Visitas x Origem'!$B$5:$B$12</c:f>
              <c:strCache>
                <c:ptCount val="8"/>
                <c:pt idx="0">
                  <c:v>Tráfego direto</c:v>
                </c:pt>
                <c:pt idx="1">
                  <c:v>Email Marketing</c:v>
                </c:pt>
                <c:pt idx="2">
                  <c:v>Pesquisa orgânica</c:v>
                </c:pt>
                <c:pt idx="3">
                  <c:v>Tráfego Pago - Pesquisa</c:v>
                </c:pt>
                <c:pt idx="4">
                  <c:v>Tráfego Pago - Mídias sociais</c:v>
                </c:pt>
                <c:pt idx="5">
                  <c:v>Referências</c:v>
                </c:pt>
                <c:pt idx="6">
                  <c:v>Mídias sociais</c:v>
                </c:pt>
                <c:pt idx="7">
                  <c:v>Outros</c:v>
                </c:pt>
              </c:strCache>
            </c:strRef>
          </c:cat>
          <c:val>
            <c:numRef>
              <c:f>'2. Visitas x Origem'!$AA$5:$AA$12</c:f>
              <c:numCache>
                <c:formatCode>#,##0</c:formatCode>
                <c:ptCount val="8"/>
                <c:pt idx="0">
                  <c:v>1340</c:v>
                </c:pt>
                <c:pt idx="1">
                  <c:v>3500</c:v>
                </c:pt>
                <c:pt idx="2">
                  <c:v>8300</c:v>
                </c:pt>
                <c:pt idx="3">
                  <c:v>3550</c:v>
                </c:pt>
                <c:pt idx="4">
                  <c:v>1200</c:v>
                </c:pt>
                <c:pt idx="5">
                  <c:v>3700</c:v>
                </c:pt>
                <c:pt idx="6">
                  <c:v>9640</c:v>
                </c:pt>
                <c:pt idx="7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B44-4A51-80B9-DF63386FF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Origem de Leads - Mensal</a:t>
            </a:r>
          </a:p>
        </c:rich>
      </c:tx>
      <c:layout>
        <c:manualLayout>
          <c:xMode val="edge"/>
          <c:yMode val="edge"/>
          <c:x val="2.7583333333333335E-2"/>
          <c:y val="5.2695417789757414E-2"/>
        </c:manualLayout>
      </c:layout>
      <c:overlay val="0"/>
    </c:title>
    <c:autoTitleDeleted val="0"/>
    <c:plotArea>
      <c:layout>
        <c:manualLayout>
          <c:xMode val="edge"/>
          <c:yMode val="edge"/>
          <c:x val="0.18317252604166664"/>
          <c:y val="0.13724168912848156"/>
          <c:w val="0.5726608072916668"/>
          <c:h val="0.76424079065588491"/>
        </c:manualLayout>
      </c:layout>
      <c:barChart>
        <c:barDir val="bar"/>
        <c:grouping val="stacked"/>
        <c:varyColors val="1"/>
        <c:ser>
          <c:idx val="0"/>
          <c:order val="0"/>
          <c:tx>
            <c:strRef>
              <c:f>'3. Leads x Tipos de Material'!$B$3</c:f>
              <c:strCache>
                <c:ptCount val="1"/>
                <c:pt idx="0">
                  <c:v>Origem de Leads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('3. Leads x Tipos de Material'!$C$3,'3. Leads x Tipos de Material'!$E$3,'3. Leads x Tipos de Material'!$G$3,'3. Leads x Tipos de Material'!$I$3,'3. Leads x Tipos de Material'!$K$3,'3. Leads x Tipos de Material'!$M$3,'3. Leads x Tipos de Material'!$O$3,'3. Leads x Tipos de Material'!$Q$3)</c:f>
              <c:strCache>
                <c:ptCount val="8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</c:strCache>
            </c:strRef>
          </c:cat>
          <c:val>
            <c:numRef>
              <c:f>('3. Leads x Tipos de Material'!$C$3,'3. Leads x Tipos de Material'!$E$3,'3. Leads x Tipos de Material'!$G$3,'3. Leads x Tipos de Material'!$I$3,'3. Leads x Tipos de Material'!$K$3,'3. Leads x Tipos de Material'!$M$3,'3. Leads x Tipos de Material'!$O$3,'3. Leads x Tipos de Material'!$Q$3)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565-4C1D-9AFC-D2C3B5FE5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98632350"/>
        <c:axId val="1450680802"/>
      </c:barChart>
      <c:catAx>
        <c:axId val="79863235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Origem de tráfego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50680802"/>
        <c:crosses val="autoZero"/>
        <c:auto val="1"/>
        <c:lblAlgn val="ctr"/>
        <c:lblOffset val="100"/>
        <c:noMultiLvlLbl val="1"/>
      </c:catAx>
      <c:valAx>
        <c:axId val="1450680802"/>
        <c:scaling>
          <c:orientation val="minMax"/>
        </c:scaling>
        <c:delete val="0"/>
        <c:axPos val="b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98632350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+mn-lt"/>
              </a:defRPr>
            </a:pPr>
            <a:r>
              <a:rPr lang="pt-BR" b="1">
                <a:solidFill>
                  <a:srgbClr val="2D3648"/>
                </a:solidFill>
                <a:latin typeface="+mn-lt"/>
              </a:rPr>
              <a:t>Origem de Leads - Ano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'3. Leads x Tipos de Material'!$AA$3:$AA$4</c:f>
              <c:strCache>
                <c:ptCount val="2"/>
                <c:pt idx="0">
                  <c:v>Dezembro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0FE7-4DCD-A2E3-33FE2CDEAEB9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0FE7-4DCD-A2E3-33FE2CDEAEB9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0FE7-4DCD-A2E3-33FE2CDEAEB9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0FE7-4DCD-A2E3-33FE2CDEAEB9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0FE7-4DCD-A2E3-33FE2CDEAEB9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0FE7-4DCD-A2E3-33FE2CDEAEB9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0FE7-4DCD-A2E3-33FE2CDEAEB9}"/>
              </c:ext>
            </c:extLst>
          </c:dPt>
          <c:dPt>
            <c:idx val="7"/>
            <c:bubble3D val="0"/>
            <c:spPr>
              <a:solidFill>
                <a:srgbClr val="F07B72"/>
              </a:solidFill>
            </c:spPr>
            <c:extLst>
              <c:ext xmlns:c16="http://schemas.microsoft.com/office/drawing/2014/chart" uri="{C3380CC4-5D6E-409C-BE32-E72D297353CC}">
                <c16:uniqueId val="{0000000F-0FE7-4DCD-A2E3-33FE2CDEAEB9}"/>
              </c:ext>
            </c:extLst>
          </c:dPt>
          <c:dPt>
            <c:idx val="8"/>
            <c:bubble3D val="0"/>
            <c:spPr>
              <a:solidFill>
                <a:srgbClr val="FCD04F"/>
              </a:solidFill>
            </c:spPr>
            <c:extLst>
              <c:ext xmlns:c16="http://schemas.microsoft.com/office/drawing/2014/chart" uri="{C3380CC4-5D6E-409C-BE32-E72D297353CC}">
                <c16:uniqueId val="{00000011-0FE7-4DCD-A2E3-33FE2CDEAEB9}"/>
              </c:ext>
            </c:extLst>
          </c:dPt>
          <c:cat>
            <c:strRef>
              <c:f>'3. Leads x Tipos de Material'!$B$5:$B$16</c:f>
              <c:strCache>
                <c:ptCount val="12"/>
                <c:pt idx="0">
                  <c:v>Ebooks</c:v>
                </c:pt>
                <c:pt idx="1">
                  <c:v>Ebooks interativos</c:v>
                </c:pt>
                <c:pt idx="2">
                  <c:v>Emails</c:v>
                </c:pt>
                <c:pt idx="3">
                  <c:v>Webinars</c:v>
                </c:pt>
                <c:pt idx="4">
                  <c:v>Infográficos</c:v>
                </c:pt>
                <c:pt idx="5">
                  <c:v>Banners</c:v>
                </c:pt>
                <c:pt idx="6">
                  <c:v>Push notifications</c:v>
                </c:pt>
                <c:pt idx="7">
                  <c:v>White papers</c:v>
                </c:pt>
                <c:pt idx="8">
                  <c:v>Quiz</c:v>
                </c:pt>
                <c:pt idx="9">
                  <c:v>Calculadoras</c:v>
                </c:pt>
                <c:pt idx="10">
                  <c:v>Planilhas</c:v>
                </c:pt>
                <c:pt idx="11">
                  <c:v>Outros</c:v>
                </c:pt>
              </c:strCache>
            </c:strRef>
          </c:cat>
          <c:val>
            <c:numRef>
              <c:f>'3. Leads x Tipos de Material'!$AA$5:$AA$13</c:f>
              <c:numCache>
                <c:formatCode>#,##0</c:formatCode>
                <c:ptCount val="9"/>
                <c:pt idx="0">
                  <c:v>1340</c:v>
                </c:pt>
                <c:pt idx="1">
                  <c:v>1340</c:v>
                </c:pt>
                <c:pt idx="2">
                  <c:v>3500</c:v>
                </c:pt>
                <c:pt idx="3">
                  <c:v>8300</c:v>
                </c:pt>
                <c:pt idx="4">
                  <c:v>3550</c:v>
                </c:pt>
                <c:pt idx="5">
                  <c:v>1200</c:v>
                </c:pt>
                <c:pt idx="6">
                  <c:v>3700</c:v>
                </c:pt>
                <c:pt idx="7">
                  <c:v>9640</c:v>
                </c:pt>
                <c:pt idx="8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FE7-4DCD-A2E3-33FE2CDEA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Roboto"/>
              </a:defRPr>
            </a:pPr>
            <a:r>
              <a:rPr lang="pt-BR" b="1">
                <a:solidFill>
                  <a:srgbClr val="2D3648"/>
                </a:solidFill>
                <a:latin typeface="Roboto"/>
              </a:rPr>
              <a:t>Leads x Origem - Mensal</a:t>
            </a:r>
          </a:p>
        </c:rich>
      </c:tx>
      <c:layout>
        <c:manualLayout>
          <c:xMode val="edge"/>
          <c:yMode val="edge"/>
          <c:x val="2.7583333333333335E-2"/>
          <c:y val="5.2695417789757414E-2"/>
        </c:manualLayout>
      </c:layout>
      <c:overlay val="0"/>
    </c:title>
    <c:autoTitleDeleted val="0"/>
    <c:plotArea>
      <c:layout>
        <c:manualLayout>
          <c:xMode val="edge"/>
          <c:yMode val="edge"/>
          <c:x val="0.18317252604166664"/>
          <c:y val="0.13724168912848156"/>
          <c:w val="0.5726608072916668"/>
          <c:h val="0.76424079065588491"/>
        </c:manualLayout>
      </c:layout>
      <c:barChart>
        <c:barDir val="bar"/>
        <c:grouping val="stacked"/>
        <c:varyColors val="1"/>
        <c:ser>
          <c:idx val="0"/>
          <c:order val="0"/>
          <c:tx>
            <c:strRef>
              <c:f>'4. Leads x Origem'!$B$3</c:f>
              <c:strCache>
                <c:ptCount val="1"/>
                <c:pt idx="0">
                  <c:v>Origem de tráfego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('4. Leads x Origem'!$C$3,'4. Leads x Origem'!$E$3,'4. Leads x Origem'!$G$3,'4. Leads x Origem'!$I$3,'4. Leads x Origem'!$K$3,'4. Leads x Origem'!$M$3,'4. Leads x Origem'!$O$3,'4. Leads x Origem'!$Q$3)</c:f>
              <c:strCache>
                <c:ptCount val="8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</c:strCache>
            </c:strRef>
          </c:cat>
          <c:val>
            <c:numRef>
              <c:f>('4. Leads x Origem'!$C$3,'4. Leads x Origem'!$E$3,'4. Leads x Origem'!$G$3,'4. Leads x Origem'!$I$3,'4. Leads x Origem'!$K$3,'4. Leads x Origem'!$M$3,'4. Leads x Origem'!$O$3,'4. Leads x Origem'!$Q$3)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D39-4F58-AB49-15C03509D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7029276"/>
        <c:axId val="186638594"/>
      </c:barChart>
      <c:catAx>
        <c:axId val="36702927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Origem de tráfego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6638594"/>
        <c:crosses val="autoZero"/>
        <c:auto val="1"/>
        <c:lblAlgn val="ctr"/>
        <c:lblOffset val="100"/>
        <c:noMultiLvlLbl val="1"/>
      </c:catAx>
      <c:valAx>
        <c:axId val="186638594"/>
        <c:scaling>
          <c:orientation val="minMax"/>
        </c:scaling>
        <c:delete val="0"/>
        <c:axPos val="b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367029276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b="1">
                <a:solidFill>
                  <a:srgbClr val="2D3648"/>
                </a:solidFill>
                <a:latin typeface="+mn-lt"/>
              </a:defRPr>
            </a:pPr>
            <a:r>
              <a:rPr lang="pt-BR" b="1">
                <a:solidFill>
                  <a:srgbClr val="2D3648"/>
                </a:solidFill>
                <a:latin typeface="+mn-lt"/>
              </a:rPr>
              <a:t>Leads x Origem - Ano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'4. Leads x Origem'!$AA$3:$AA$4</c:f>
              <c:strCache>
                <c:ptCount val="2"/>
                <c:pt idx="0">
                  <c:v>Dezembro</c:v>
                </c:pt>
                <c:pt idx="1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15E5-4049-B287-F324BF93A308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15E5-4049-B287-F324BF93A308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15E5-4049-B287-F324BF93A308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15E5-4049-B287-F324BF93A308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15E5-4049-B287-F324BF93A308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15E5-4049-B287-F324BF93A308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15E5-4049-B287-F324BF93A308}"/>
              </c:ext>
            </c:extLst>
          </c:dPt>
          <c:dPt>
            <c:idx val="7"/>
            <c:bubble3D val="0"/>
            <c:spPr>
              <a:solidFill>
                <a:srgbClr val="F07B72"/>
              </a:solidFill>
            </c:spPr>
            <c:extLst>
              <c:ext xmlns:c16="http://schemas.microsoft.com/office/drawing/2014/chart" uri="{C3380CC4-5D6E-409C-BE32-E72D297353CC}">
                <c16:uniqueId val="{0000000F-15E5-4049-B287-F324BF93A308}"/>
              </c:ext>
            </c:extLst>
          </c:dPt>
          <c:cat>
            <c:strRef>
              <c:f>'4. Leads x Origem'!$B$5:$B$12</c:f>
              <c:strCache>
                <c:ptCount val="8"/>
                <c:pt idx="0">
                  <c:v>Tráfego direto</c:v>
                </c:pt>
                <c:pt idx="1">
                  <c:v>Email Marketing</c:v>
                </c:pt>
                <c:pt idx="2">
                  <c:v>Pesquisa orgânica</c:v>
                </c:pt>
                <c:pt idx="3">
                  <c:v>Tráfego Pago - Pesquisa</c:v>
                </c:pt>
                <c:pt idx="4">
                  <c:v>Tráfego Pago - Mídias sociais</c:v>
                </c:pt>
                <c:pt idx="5">
                  <c:v>Referências</c:v>
                </c:pt>
                <c:pt idx="6">
                  <c:v>Mídias sociais</c:v>
                </c:pt>
                <c:pt idx="7">
                  <c:v>Outros</c:v>
                </c:pt>
              </c:strCache>
            </c:strRef>
          </c:cat>
          <c:val>
            <c:numRef>
              <c:f>'4. Leads x Origem'!$AA$5:$AA$12</c:f>
              <c:numCache>
                <c:formatCode>#,##0</c:formatCode>
                <c:ptCount val="8"/>
                <c:pt idx="0">
                  <c:v>1340</c:v>
                </c:pt>
                <c:pt idx="1">
                  <c:v>3500</c:v>
                </c:pt>
                <c:pt idx="2">
                  <c:v>8300</c:v>
                </c:pt>
                <c:pt idx="3">
                  <c:v>3550</c:v>
                </c:pt>
                <c:pt idx="4">
                  <c:v>1200</c:v>
                </c:pt>
                <c:pt idx="5">
                  <c:v>3700</c:v>
                </c:pt>
                <c:pt idx="6">
                  <c:v>9640</c:v>
                </c:pt>
                <c:pt idx="7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5E5-4049-B287-F324BF93A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5</xdr:row>
      <xdr:rowOff>47626</xdr:rowOff>
    </xdr:from>
    <xdr:to>
      <xdr:col>3</xdr:col>
      <xdr:colOff>1914525</xdr:colOff>
      <xdr:row>10</xdr:row>
      <xdr:rowOff>138249</xdr:rowOff>
    </xdr:to>
    <xdr:pic>
      <xdr:nvPicPr>
        <xdr:cNvPr id="3" name="Imagem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381000" y="2371726"/>
          <a:ext cx="2847975" cy="9764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7</xdr:row>
      <xdr:rowOff>0</xdr:rowOff>
    </xdr:from>
    <xdr:to>
      <xdr:col>3</xdr:col>
      <xdr:colOff>1552574</xdr:colOff>
      <xdr:row>10</xdr:row>
      <xdr:rowOff>409575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314324" y="4019550"/>
          <a:ext cx="4314825" cy="1476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180975</xdr:rowOff>
    </xdr:from>
    <xdr:to>
      <xdr:col>1</xdr:col>
      <xdr:colOff>1314450</xdr:colOff>
      <xdr:row>0</xdr:row>
      <xdr:rowOff>582658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276225" y="180975"/>
          <a:ext cx="1171575" cy="4016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14</xdr:row>
      <xdr:rowOff>57150</xdr:rowOff>
    </xdr:from>
    <xdr:ext cx="5715000" cy="3533775"/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685800</xdr:colOff>
      <xdr:row>14</xdr:row>
      <xdr:rowOff>57150</xdr:rowOff>
    </xdr:from>
    <xdr:ext cx="5715000" cy="3533775"/>
    <xdr:graphicFrame macro="">
      <xdr:nvGraphicFramePr>
        <xdr:cNvPr id="3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 editAs="oneCell">
    <xdr:from>
      <xdr:col>1</xdr:col>
      <xdr:colOff>161925</xdr:colOff>
      <xdr:row>0</xdr:row>
      <xdr:rowOff>152400</xdr:rowOff>
    </xdr:from>
    <xdr:to>
      <xdr:col>1</xdr:col>
      <xdr:colOff>1333500</xdr:colOff>
      <xdr:row>0</xdr:row>
      <xdr:rowOff>554083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2699" t="22593" r="45080" b="63862"/>
        <a:stretch/>
      </xdr:blipFill>
      <xdr:spPr>
        <a:xfrm>
          <a:off x="257175" y="152400"/>
          <a:ext cx="1171575" cy="4016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18</xdr:row>
      <xdr:rowOff>57150</xdr:rowOff>
    </xdr:from>
    <xdr:ext cx="5715000" cy="3533775"/>
    <xdr:graphicFrame macro="">
      <xdr:nvGraphicFramePr>
        <xdr:cNvPr id="3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685800</xdr:colOff>
      <xdr:row>18</xdr:row>
      <xdr:rowOff>57150</xdr:rowOff>
    </xdr:from>
    <xdr:ext cx="5715000" cy="3533775"/>
    <xdr:graphicFrame macro="">
      <xdr:nvGraphicFramePr>
        <xdr:cNvPr id="4" name="Chart 4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 editAs="oneCell">
    <xdr:from>
      <xdr:col>1</xdr:col>
      <xdr:colOff>161925</xdr:colOff>
      <xdr:row>0</xdr:row>
      <xdr:rowOff>171450</xdr:rowOff>
    </xdr:from>
    <xdr:to>
      <xdr:col>1</xdr:col>
      <xdr:colOff>1333500</xdr:colOff>
      <xdr:row>0</xdr:row>
      <xdr:rowOff>573133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2699" t="22593" r="45080" b="63862"/>
        <a:stretch/>
      </xdr:blipFill>
      <xdr:spPr>
        <a:xfrm>
          <a:off x="257175" y="171450"/>
          <a:ext cx="1171575" cy="4016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14</xdr:row>
      <xdr:rowOff>57150</xdr:rowOff>
    </xdr:from>
    <xdr:ext cx="5715000" cy="3533775"/>
    <xdr:graphicFrame macro=""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685800</xdr:colOff>
      <xdr:row>14</xdr:row>
      <xdr:rowOff>57150</xdr:rowOff>
    </xdr:from>
    <xdr:ext cx="5715000" cy="3533775"/>
    <xdr:graphicFrame macro=""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 editAs="oneCell">
    <xdr:from>
      <xdr:col>1</xdr:col>
      <xdr:colOff>180975</xdr:colOff>
      <xdr:row>0</xdr:row>
      <xdr:rowOff>190500</xdr:rowOff>
    </xdr:from>
    <xdr:to>
      <xdr:col>1</xdr:col>
      <xdr:colOff>1352550</xdr:colOff>
      <xdr:row>0</xdr:row>
      <xdr:rowOff>592183</xdr:rowOff>
    </xdr:to>
    <xdr:pic>
      <xdr:nvPicPr>
        <xdr:cNvPr id="7" name="Imagem 6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2699" t="22593" r="45080" b="63862"/>
        <a:stretch/>
      </xdr:blipFill>
      <xdr:spPr>
        <a:xfrm>
          <a:off x="276225" y="190500"/>
          <a:ext cx="1171575" cy="4016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1" displayName="Table_1" ref="V45:Y45" headerRowCount="0">
  <tableColumns count="4">
    <tableColumn id="1" name="Column1"/>
    <tableColumn id="2" name="Column2"/>
    <tableColumn id="3" name="Column3"/>
    <tableColumn id="4" name="Column4"/>
  </tableColumns>
  <tableStyleInfo name="1. Funil de Venda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0.xml><?xml version="1.0" encoding="utf-8"?>
<table xmlns="http://schemas.openxmlformats.org/spreadsheetml/2006/main" id="10" name="Table_10" displayName="Table_10" ref="D29" headerRowCount="0">
  <tableColumns count="1">
    <tableColumn id="1" name="Column1"/>
  </tableColumns>
  <tableStyleInfo name="1. Funil de Vendas-style 10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1.xml><?xml version="1.0" encoding="utf-8"?>
<table xmlns="http://schemas.openxmlformats.org/spreadsheetml/2006/main" id="11" name="Table_11" displayName="Table_11" ref="G17:O17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11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2.xml><?xml version="1.0" encoding="utf-8"?>
<table xmlns="http://schemas.openxmlformats.org/spreadsheetml/2006/main" id="12" name="Table_12" displayName="Table_12" ref="Q17:Y17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1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3.xml><?xml version="1.0" encoding="utf-8"?>
<table xmlns="http://schemas.openxmlformats.org/spreadsheetml/2006/main" id="13" name="Table_13" displayName="Table_13" ref="Q61:U61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1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4.xml><?xml version="1.0" encoding="utf-8"?>
<table xmlns="http://schemas.openxmlformats.org/spreadsheetml/2006/main" id="14" name="Table_14" displayName="Table_14" ref="G65:O65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1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5.xml><?xml version="1.0" encoding="utf-8"?>
<table xmlns="http://schemas.openxmlformats.org/spreadsheetml/2006/main" id="15" name="Table_15" displayName="Table_15" ref="G61:K61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1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6.xml><?xml version="1.0" encoding="utf-8"?>
<table xmlns="http://schemas.openxmlformats.org/spreadsheetml/2006/main" id="16" name="Table_16" displayName="Table_16" ref="Q63:U63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1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7.xml><?xml version="1.0" encoding="utf-8"?>
<table xmlns="http://schemas.openxmlformats.org/spreadsheetml/2006/main" id="17" name="Table_17" displayName="Table_17" ref="Q65:Y65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17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8.xml><?xml version="1.0" encoding="utf-8"?>
<table xmlns="http://schemas.openxmlformats.org/spreadsheetml/2006/main" id="18" name="Table_18" displayName="Table_18" ref="L31:O31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18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9.xml><?xml version="1.0" encoding="utf-8"?>
<table xmlns="http://schemas.openxmlformats.org/spreadsheetml/2006/main" id="19" name="Table_19" displayName="Table_19" ref="V29:Y29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19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id="2" name="Table_2" displayName="Table_2" ref="L45:O45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0.xml><?xml version="1.0" encoding="utf-8"?>
<table xmlns="http://schemas.openxmlformats.org/spreadsheetml/2006/main" id="20" name="Table_20" displayName="Table_20" ref="D79" headerRowCount="0">
  <tableColumns count="1">
    <tableColumn id="1" name="Column1"/>
  </tableColumns>
  <tableStyleInfo name="1. Funil de Vendas-style 20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1.xml><?xml version="1.0" encoding="utf-8"?>
<table xmlns="http://schemas.openxmlformats.org/spreadsheetml/2006/main" id="21" name="Table_21" displayName="Table_21" ref="G79:K79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21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2.xml><?xml version="1.0" encoding="utf-8"?>
<table xmlns="http://schemas.openxmlformats.org/spreadsheetml/2006/main" id="22" name="Table_22" displayName="Table_22" ref="V79:Y79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2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3.xml><?xml version="1.0" encoding="utf-8"?>
<table xmlns="http://schemas.openxmlformats.org/spreadsheetml/2006/main" id="23" name="Table_23" displayName="Table_23" ref="Q79:U79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2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4.xml><?xml version="1.0" encoding="utf-8"?>
<table xmlns="http://schemas.openxmlformats.org/spreadsheetml/2006/main" id="24" name="Table_24" displayName="Table_24" ref="L79:O79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2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5.xml><?xml version="1.0" encoding="utf-8"?>
<table xmlns="http://schemas.openxmlformats.org/spreadsheetml/2006/main" id="25" name="Table_25" displayName="Table_25" ref="D81" headerRowCount="0">
  <tableColumns count="1">
    <tableColumn id="1" name="Column1"/>
  </tableColumns>
  <tableStyleInfo name="1. Funil de Vendas-style 2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6.xml><?xml version="1.0" encoding="utf-8"?>
<table xmlns="http://schemas.openxmlformats.org/spreadsheetml/2006/main" id="26" name="Table_26" displayName="Table_26" ref="Q81:Y81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2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7.xml><?xml version="1.0" encoding="utf-8"?>
<table xmlns="http://schemas.openxmlformats.org/spreadsheetml/2006/main" id="27" name="Table_27" displayName="Table_27" ref="G81:O81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27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8.xml><?xml version="1.0" encoding="utf-8"?>
<table xmlns="http://schemas.openxmlformats.org/spreadsheetml/2006/main" id="28" name="Table_28" displayName="Table_28" ref="V15:Y15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28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9.xml><?xml version="1.0" encoding="utf-8"?>
<table xmlns="http://schemas.openxmlformats.org/spreadsheetml/2006/main" id="29" name="Table_29" displayName="Table_29" ref="V31:Y31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29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id="3" name="Table_3" displayName="Table_3" ref="Q45:U45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0.xml><?xml version="1.0" encoding="utf-8"?>
<table xmlns="http://schemas.openxmlformats.org/spreadsheetml/2006/main" id="30" name="Table_30" displayName="Table_30" ref="V13:Y13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30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1.xml><?xml version="1.0" encoding="utf-8"?>
<table xmlns="http://schemas.openxmlformats.org/spreadsheetml/2006/main" id="31" name="Table_31" displayName="Table_31" ref="Q13:U13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31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2.xml><?xml version="1.0" encoding="utf-8"?>
<table xmlns="http://schemas.openxmlformats.org/spreadsheetml/2006/main" id="32" name="Table_32" displayName="Table_32" ref="G13:K13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3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3.xml><?xml version="1.0" encoding="utf-8"?>
<table xmlns="http://schemas.openxmlformats.org/spreadsheetml/2006/main" id="33" name="Table_33" displayName="Table_33" ref="D45" headerRowCount="0">
  <tableColumns count="1">
    <tableColumn id="1" name="Column1"/>
  </tableColumns>
  <tableStyleInfo name="1. Funil de Vendas-style 3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4.xml><?xml version="1.0" encoding="utf-8"?>
<table xmlns="http://schemas.openxmlformats.org/spreadsheetml/2006/main" id="34" name="Table_34" displayName="Table_34" ref="L15:O15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3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5.xml><?xml version="1.0" encoding="utf-8"?>
<table xmlns="http://schemas.openxmlformats.org/spreadsheetml/2006/main" id="35" name="Table_35" displayName="Table_35" ref="L13:O13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3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6.xml><?xml version="1.0" encoding="utf-8"?>
<table xmlns="http://schemas.openxmlformats.org/spreadsheetml/2006/main" id="36" name="Table_36" displayName="Table_36" ref="Q15:U15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3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7.xml><?xml version="1.0" encoding="utf-8"?>
<table xmlns="http://schemas.openxmlformats.org/spreadsheetml/2006/main" id="37" name="Table_37" displayName="Table_37" ref="G45:K45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37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8.xml><?xml version="1.0" encoding="utf-8"?>
<table xmlns="http://schemas.openxmlformats.org/spreadsheetml/2006/main" id="38" name="Table_38" displayName="Table_38" ref="D15" headerRowCount="0">
  <tableColumns count="1">
    <tableColumn id="1" name="Column1"/>
  </tableColumns>
  <tableStyleInfo name="1. Funil de Vendas-style 38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9.xml><?xml version="1.0" encoding="utf-8"?>
<table xmlns="http://schemas.openxmlformats.org/spreadsheetml/2006/main" id="39" name="Table_39" displayName="Table_39" ref="V47:Y47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39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id="4" name="Table_4" displayName="Table_4" ref="G49:O49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0.xml><?xml version="1.0" encoding="utf-8"?>
<table xmlns="http://schemas.openxmlformats.org/spreadsheetml/2006/main" id="40" name="Table_40" displayName="Table_40" ref="Q33:Y33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40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1.xml><?xml version="1.0" encoding="utf-8"?>
<table xmlns="http://schemas.openxmlformats.org/spreadsheetml/2006/main" id="41" name="Table_41" displayName="Table_41" ref="V63:Y63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41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2.xml><?xml version="1.0" encoding="utf-8"?>
<table xmlns="http://schemas.openxmlformats.org/spreadsheetml/2006/main" id="42" name="Table_42" displayName="Table_42" ref="Q77:U77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4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3.xml><?xml version="1.0" encoding="utf-8"?>
<table xmlns="http://schemas.openxmlformats.org/spreadsheetml/2006/main" id="43" name="Table_43" displayName="Table_43" ref="Q47:U47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4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4.xml><?xml version="1.0" encoding="utf-8"?>
<table xmlns="http://schemas.openxmlformats.org/spreadsheetml/2006/main" id="44" name="Table_44" displayName="Table_44" ref="V77:Y77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4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5.xml><?xml version="1.0" encoding="utf-8"?>
<table xmlns="http://schemas.openxmlformats.org/spreadsheetml/2006/main" id="45" name="Table_45" displayName="Table_45" ref="Q49:Y49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4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6.xml><?xml version="1.0" encoding="utf-8"?>
<table xmlns="http://schemas.openxmlformats.org/spreadsheetml/2006/main" id="46" name="Table_46" displayName="Table_46" ref="V61:Y61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4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7.xml><?xml version="1.0" encoding="utf-8"?>
<table xmlns="http://schemas.openxmlformats.org/spreadsheetml/2006/main" id="47" name="Table_47" displayName="Table_47" ref="D77" headerRowCount="0">
  <tableColumns count="1">
    <tableColumn id="1" name="Column1"/>
  </tableColumns>
  <tableStyleInfo name="1. Funil de Vendas-style 47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8.xml><?xml version="1.0" encoding="utf-8"?>
<table xmlns="http://schemas.openxmlformats.org/spreadsheetml/2006/main" id="48" name="Table_48" displayName="Table_48" ref="D63" headerRowCount="0">
  <tableColumns count="1">
    <tableColumn id="1" name="Column1"/>
  </tableColumns>
  <tableStyleInfo name="1. Funil de Vendas-style 48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49.xml><?xml version="1.0" encoding="utf-8"?>
<table xmlns="http://schemas.openxmlformats.org/spreadsheetml/2006/main" id="49" name="Table_49" displayName="Table_49" ref="L61:O61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49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id="5" name="Table_5" displayName="Table_5" ref="D49" headerRowCount="0">
  <tableColumns count="1">
    <tableColumn id="1" name="Column1"/>
  </tableColumns>
  <tableStyleInfo name="1. Funil de Vendas-style 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0.xml><?xml version="1.0" encoding="utf-8"?>
<table xmlns="http://schemas.openxmlformats.org/spreadsheetml/2006/main" id="50" name="Table_50" displayName="Table_50" ref="L77:O77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50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1.xml><?xml version="1.0" encoding="utf-8"?>
<table xmlns="http://schemas.openxmlformats.org/spreadsheetml/2006/main" id="51" name="Table_51" displayName="Table_51" ref="G63:K63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51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2.xml><?xml version="1.0" encoding="utf-8"?>
<table xmlns="http://schemas.openxmlformats.org/spreadsheetml/2006/main" id="52" name="Table_52" displayName="Table_52" ref="D61" headerRowCount="0">
  <tableColumns count="1">
    <tableColumn id="1" name="Column1"/>
  </tableColumns>
  <tableStyleInfo name="1. Funil de Vendas-style 5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3.xml><?xml version="1.0" encoding="utf-8"?>
<table xmlns="http://schemas.openxmlformats.org/spreadsheetml/2006/main" id="53" name="Table_53" displayName="Table_53" ref="G77:K77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5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4.xml><?xml version="1.0" encoding="utf-8"?>
<table xmlns="http://schemas.openxmlformats.org/spreadsheetml/2006/main" id="54" name="Table_54" displayName="Table_54" ref="L63:O63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5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5.xml><?xml version="1.0" encoding="utf-8"?>
<table xmlns="http://schemas.openxmlformats.org/spreadsheetml/2006/main" id="55" name="Table_55" displayName="Table_55" ref="D33" headerRowCount="0">
  <tableColumns count="1">
    <tableColumn id="1" name="Column1"/>
  </tableColumns>
  <tableStyleInfo name="1. Funil de Vendas-style 5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6.xml><?xml version="1.0" encoding="utf-8"?>
<table xmlns="http://schemas.openxmlformats.org/spreadsheetml/2006/main" id="56" name="Table_56" displayName="Table_56" ref="G31:K31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5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7.xml><?xml version="1.0" encoding="utf-8"?>
<table xmlns="http://schemas.openxmlformats.org/spreadsheetml/2006/main" id="57" name="Table_57" displayName="Table_57" ref="G15:K15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57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8.xml><?xml version="1.0" encoding="utf-8"?>
<table xmlns="http://schemas.openxmlformats.org/spreadsheetml/2006/main" id="58" name="Table_58" displayName="Table_58" ref="B15" headerRowCount="0">
  <tableColumns count="1">
    <tableColumn id="1" name="Column1"/>
  </tableColumns>
  <tableStyleInfo name="1. Funil de Vendas-style 58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59.xml><?xml version="1.0" encoding="utf-8"?>
<table xmlns="http://schemas.openxmlformats.org/spreadsheetml/2006/main" id="59" name="Table_59" displayName="Table_59" ref="B13" headerRowCount="0">
  <tableColumns count="1">
    <tableColumn id="1" name="Column1"/>
  </tableColumns>
  <tableStyleInfo name="1. Funil de Vendas-style 59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id="6" name="Table_6" displayName="Table_6" ref="D65" headerRowCount="0">
  <tableColumns count="1">
    <tableColumn id="1" name="Column1"/>
  </tableColumns>
  <tableStyleInfo name="1. Funil de Vendas-style 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0.xml><?xml version="1.0" encoding="utf-8"?>
<table xmlns="http://schemas.openxmlformats.org/spreadsheetml/2006/main" id="60" name="Table_60" displayName="Table_60" ref="D13" headerRowCount="0">
  <tableColumns count="1">
    <tableColumn id="1" name="Column1"/>
  </tableColumns>
  <tableStyleInfo name="1. Funil de Vendas-style 60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1.xml><?xml version="1.0" encoding="utf-8"?>
<table xmlns="http://schemas.openxmlformats.org/spreadsheetml/2006/main" id="61" name="Table_61" displayName="Table_61" ref="B17" headerRowCount="0">
  <tableColumns count="1">
    <tableColumn id="1" name="Column1"/>
  </tableColumns>
  <tableStyleInfo name="1. Funil de Vendas-style 61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2.xml><?xml version="1.0" encoding="utf-8"?>
<table xmlns="http://schemas.openxmlformats.org/spreadsheetml/2006/main" id="62" name="Table_62" displayName="Table_62" ref="Q29:U29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6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3.xml><?xml version="1.0" encoding="utf-8"?>
<table xmlns="http://schemas.openxmlformats.org/spreadsheetml/2006/main" id="63" name="Table_63" displayName="Table_63" ref="Q31:U31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6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4.xml><?xml version="1.0" encoding="utf-8"?>
<table xmlns="http://schemas.openxmlformats.org/spreadsheetml/2006/main" id="64" name="Table_64" displayName="Table_64" ref="G33:O33" headerRowCount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1. Funil de Vendas-style 64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5.xml><?xml version="1.0" encoding="utf-8"?>
<table xmlns="http://schemas.openxmlformats.org/spreadsheetml/2006/main" id="65" name="Table_65" displayName="Table_65" ref="G29:K29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65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6.xml><?xml version="1.0" encoding="utf-8"?>
<table xmlns="http://schemas.openxmlformats.org/spreadsheetml/2006/main" id="66" name="Table_66" displayName="Table_66" ref="L29:O29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66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7.xml><?xml version="1.0" encoding="utf-8"?>
<table xmlns="http://schemas.openxmlformats.org/spreadsheetml/2006/main" id="67" name="Table_67" displayName="Table_67" ref="G47:K47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1. Funil de Vendas-style 67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68.xml><?xml version="1.0" encoding="utf-8"?>
<table xmlns="http://schemas.openxmlformats.org/spreadsheetml/2006/main" id="68" name="Table_68" displayName="Table_68" ref="L47:O47" headerRowCount="0">
  <tableColumns count="4">
    <tableColumn id="1" name="Column1"/>
    <tableColumn id="2" name="Column2"/>
    <tableColumn id="3" name="Column3"/>
    <tableColumn id="4" name="Column4"/>
  </tableColumns>
  <tableStyleInfo name="1. Funil de Vendas-style 68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7.xml><?xml version="1.0" encoding="utf-8"?>
<table xmlns="http://schemas.openxmlformats.org/spreadsheetml/2006/main" id="7" name="Table_7" displayName="Table_7" ref="D47" headerRowCount="0">
  <tableColumns count="1">
    <tableColumn id="1" name="Column1"/>
  </tableColumns>
  <tableStyleInfo name="1. Funil de Vendas-style 7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8.xml><?xml version="1.0" encoding="utf-8"?>
<table xmlns="http://schemas.openxmlformats.org/spreadsheetml/2006/main" id="8" name="Table_8" displayName="Table_8" ref="D31" headerRowCount="0">
  <tableColumns count="1">
    <tableColumn id="1" name="Column1"/>
  </tableColumns>
  <tableStyleInfo name="1. Funil de Vendas-style 8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9.xml><?xml version="1.0" encoding="utf-8"?>
<table xmlns="http://schemas.openxmlformats.org/spreadsheetml/2006/main" id="9" name="Table_9" displayName="Table_9" ref="D17" headerRowCount="0">
  <tableColumns count="1">
    <tableColumn id="1" name="Column1"/>
  </tableColumns>
  <tableStyleInfo name="1. Funil de Vendas-style 9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66" Type="http://schemas.openxmlformats.org/officeDocument/2006/relationships/table" Target="../tables/table65.xml"/><Relationship Id="rId5" Type="http://schemas.openxmlformats.org/officeDocument/2006/relationships/table" Target="../tables/table4.xml"/><Relationship Id="rId61" Type="http://schemas.openxmlformats.org/officeDocument/2006/relationships/table" Target="../tables/table60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1" Type="http://schemas.openxmlformats.org/officeDocument/2006/relationships/drawing" Target="../drawings/drawing3.xml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2"/>
  <sheetViews>
    <sheetView showGridLines="0" workbookViewId="0">
      <selection activeCell="O12" sqref="O12"/>
    </sheetView>
  </sheetViews>
  <sheetFormatPr defaultColWidth="12.5703125" defaultRowHeight="15.75" customHeight="1"/>
  <cols>
    <col min="1" max="2" width="4.42578125" customWidth="1"/>
    <col min="3" max="3" width="10.85546875" customWidth="1"/>
    <col min="4" max="4" width="30.28515625" customWidth="1"/>
    <col min="5" max="5" width="15.140625" customWidth="1"/>
    <col min="6" max="6" width="12.5703125" customWidth="1"/>
    <col min="7" max="7" width="15.28515625" customWidth="1"/>
    <col min="8" max="8" width="5.7109375" customWidth="1"/>
    <col min="9" max="9" width="4.42578125" customWidth="1"/>
  </cols>
  <sheetData>
    <row r="1" spans="1:9" ht="91.5" customHeight="1">
      <c r="A1" s="88"/>
      <c r="B1" s="89" t="s">
        <v>79</v>
      </c>
      <c r="C1" s="90"/>
      <c r="D1" s="90"/>
      <c r="E1" s="90"/>
      <c r="F1" s="90"/>
      <c r="G1" s="90"/>
      <c r="H1" s="90"/>
      <c r="I1" s="91"/>
    </row>
    <row r="2" spans="1:9" ht="12.75">
      <c r="A2" s="92"/>
      <c r="B2" s="92"/>
      <c r="C2" s="92"/>
      <c r="D2" s="92"/>
      <c r="E2" s="92"/>
      <c r="F2" s="92"/>
      <c r="G2" s="92"/>
      <c r="H2" s="92"/>
      <c r="I2" s="92"/>
    </row>
    <row r="3" spans="1:9" ht="38.25" customHeight="1">
      <c r="A3" s="92"/>
      <c r="B3" s="93" t="s">
        <v>0</v>
      </c>
      <c r="C3" s="94"/>
      <c r="D3" s="94"/>
      <c r="E3" s="94"/>
      <c r="F3" s="94"/>
      <c r="G3" s="94"/>
      <c r="H3" s="94"/>
      <c r="I3" s="92"/>
    </row>
    <row r="4" spans="1:9" ht="29.25" customHeight="1">
      <c r="A4" s="92"/>
      <c r="B4" s="95" t="s">
        <v>1</v>
      </c>
      <c r="C4" s="94"/>
      <c r="D4" s="94"/>
      <c r="E4" s="94"/>
      <c r="F4" s="94"/>
      <c r="G4" s="94"/>
      <c r="H4" s="94"/>
      <c r="I4" s="92"/>
    </row>
    <row r="5" spans="1:9" ht="11.25" customHeight="1">
      <c r="A5" s="92"/>
      <c r="B5" s="92"/>
      <c r="C5" s="92"/>
      <c r="D5" s="92"/>
      <c r="E5" s="92"/>
      <c r="F5" s="92"/>
      <c r="G5" s="92"/>
      <c r="H5" s="92"/>
      <c r="I5" s="92"/>
    </row>
    <row r="6" spans="1:9" ht="12.75">
      <c r="A6" s="92"/>
      <c r="B6" s="83"/>
      <c r="C6" s="83"/>
      <c r="D6" s="83"/>
      <c r="E6" s="83"/>
      <c r="F6" s="83"/>
      <c r="G6" s="83"/>
      <c r="H6" s="83"/>
      <c r="I6" s="92"/>
    </row>
    <row r="7" spans="1:9" ht="23.25">
      <c r="A7" s="92"/>
      <c r="B7" s="83"/>
      <c r="C7" s="84"/>
      <c r="D7" s="85"/>
      <c r="E7" s="85"/>
      <c r="F7" s="85"/>
      <c r="G7" s="85"/>
      <c r="H7" s="83"/>
      <c r="I7" s="92"/>
    </row>
    <row r="8" spans="1:9" ht="8.25" customHeight="1">
      <c r="A8" s="92"/>
      <c r="B8" s="83"/>
      <c r="C8" s="86"/>
      <c r="D8" s="86"/>
      <c r="E8" s="86"/>
      <c r="F8" s="86"/>
      <c r="G8" s="86"/>
      <c r="H8" s="83"/>
      <c r="I8" s="92"/>
    </row>
    <row r="9" spans="1:9" ht="12.75">
      <c r="A9" s="92"/>
      <c r="B9" s="83"/>
      <c r="C9" s="86"/>
      <c r="D9" s="87"/>
      <c r="E9" s="85"/>
      <c r="F9" s="85"/>
      <c r="G9" s="86"/>
      <c r="H9" s="83"/>
      <c r="I9" s="92"/>
    </row>
    <row r="10" spans="1:9" ht="12.75">
      <c r="A10" s="92"/>
      <c r="B10" s="83"/>
      <c r="C10" s="86"/>
      <c r="D10" s="85"/>
      <c r="E10" s="85"/>
      <c r="F10" s="85"/>
      <c r="G10" s="86"/>
      <c r="H10" s="83"/>
      <c r="I10" s="92"/>
    </row>
    <row r="11" spans="1:9" ht="12.75">
      <c r="A11" s="92"/>
      <c r="B11" s="83"/>
      <c r="C11" s="83"/>
      <c r="D11" s="83"/>
      <c r="E11" s="83"/>
      <c r="F11" s="83"/>
      <c r="G11" s="83"/>
      <c r="H11" s="83"/>
      <c r="I11" s="92"/>
    </row>
    <row r="12" spans="1:9" ht="21.75" customHeight="1">
      <c r="A12" s="92"/>
      <c r="B12" s="92"/>
      <c r="C12" s="92"/>
      <c r="D12" s="92"/>
      <c r="E12" s="92"/>
      <c r="F12" s="92"/>
      <c r="G12" s="92"/>
      <c r="H12" s="92"/>
      <c r="I12" s="92"/>
    </row>
  </sheetData>
  <mergeCells count="5">
    <mergeCell ref="B1:I1"/>
    <mergeCell ref="B3:H3"/>
    <mergeCell ref="B4:H4"/>
    <mergeCell ref="C7:G7"/>
    <mergeCell ref="D9:F1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2"/>
  <sheetViews>
    <sheetView showGridLines="0" workbookViewId="0">
      <selection activeCell="D17" sqref="D17"/>
    </sheetView>
  </sheetViews>
  <sheetFormatPr defaultColWidth="12.5703125" defaultRowHeight="15.75" customHeight="1"/>
  <cols>
    <col min="1" max="1" width="4.7109375" customWidth="1"/>
    <col min="2" max="2" width="14.28515625" customWidth="1"/>
    <col min="3" max="3" width="27.140625" customWidth="1"/>
    <col min="4" max="4" width="23.42578125" customWidth="1"/>
    <col min="5" max="5" width="3.42578125" customWidth="1"/>
    <col min="6" max="6" width="47.7109375" customWidth="1"/>
    <col min="7" max="7" width="21" customWidth="1"/>
    <col min="8" max="8" width="18.42578125" customWidth="1"/>
    <col min="9" max="9" width="4" customWidth="1"/>
  </cols>
  <sheetData>
    <row r="1" spans="1:9" ht="116.25" customHeight="1">
      <c r="A1" s="96"/>
      <c r="B1" s="101" t="s">
        <v>80</v>
      </c>
      <c r="C1" s="102"/>
      <c r="D1" s="102"/>
      <c r="E1" s="102"/>
      <c r="F1" s="102"/>
      <c r="G1" s="102"/>
      <c r="H1" s="102"/>
      <c r="I1" s="103"/>
    </row>
    <row r="2" spans="1:9" ht="45" customHeight="1">
      <c r="A2" s="1"/>
      <c r="B2" s="78" t="s">
        <v>2</v>
      </c>
      <c r="C2" s="70"/>
      <c r="D2" s="70"/>
      <c r="E2" s="70"/>
      <c r="F2" s="70"/>
      <c r="G2" s="70"/>
      <c r="H2" s="70"/>
      <c r="I2" s="1"/>
    </row>
    <row r="3" spans="1:9" ht="20.25" customHeight="1">
      <c r="A3" s="2"/>
      <c r="B3" s="99" t="s">
        <v>3</v>
      </c>
      <c r="C3" s="98"/>
      <c r="D3" s="100"/>
      <c r="E3" s="3"/>
      <c r="F3" s="99" t="s">
        <v>4</v>
      </c>
      <c r="G3" s="98"/>
      <c r="H3" s="98"/>
      <c r="I3" s="4"/>
    </row>
    <row r="4" spans="1:9" ht="55.5" customHeight="1">
      <c r="A4" s="5"/>
      <c r="B4" s="71" t="s">
        <v>5</v>
      </c>
      <c r="C4" s="70"/>
      <c r="D4" s="72"/>
      <c r="E4" s="6"/>
      <c r="F4" s="71" t="s">
        <v>6</v>
      </c>
      <c r="G4" s="70"/>
      <c r="H4" s="70"/>
      <c r="I4" s="7"/>
    </row>
    <row r="5" spans="1:9">
      <c r="A5" s="8"/>
      <c r="B5" s="70"/>
      <c r="C5" s="70"/>
      <c r="D5" s="72"/>
      <c r="E5" s="6"/>
      <c r="F5" s="99" t="s">
        <v>7</v>
      </c>
      <c r="G5" s="98"/>
      <c r="H5" s="98"/>
      <c r="I5" s="4"/>
    </row>
    <row r="6" spans="1:9" ht="48" customHeight="1">
      <c r="A6" s="9"/>
      <c r="B6" s="73"/>
      <c r="C6" s="73"/>
      <c r="D6" s="74"/>
      <c r="E6" s="6"/>
      <c r="F6" s="71" t="s">
        <v>8</v>
      </c>
      <c r="G6" s="70"/>
      <c r="H6" s="70"/>
      <c r="I6" s="10"/>
    </row>
    <row r="7" spans="1:9">
      <c r="A7" s="11"/>
      <c r="B7" s="97"/>
      <c r="C7" s="98"/>
      <c r="D7" s="100"/>
      <c r="E7" s="12"/>
      <c r="F7" s="97" t="s">
        <v>9</v>
      </c>
      <c r="G7" s="98"/>
      <c r="H7" s="98"/>
      <c r="I7" s="13"/>
    </row>
    <row r="8" spans="1:9" ht="47.25" customHeight="1">
      <c r="A8" s="8"/>
      <c r="B8" s="75"/>
      <c r="C8" s="76"/>
      <c r="D8" s="76"/>
      <c r="E8" s="14"/>
      <c r="F8" s="71" t="s">
        <v>10</v>
      </c>
      <c r="G8" s="70"/>
      <c r="H8" s="70"/>
      <c r="I8" s="7"/>
    </row>
    <row r="9" spans="1:9">
      <c r="A9" s="15"/>
      <c r="B9" s="70"/>
      <c r="C9" s="70"/>
      <c r="D9" s="70"/>
      <c r="E9" s="16"/>
      <c r="F9" s="97" t="s">
        <v>11</v>
      </c>
      <c r="G9" s="98"/>
      <c r="H9" s="98"/>
      <c r="I9" s="13"/>
    </row>
    <row r="10" spans="1:9" ht="21" customHeight="1">
      <c r="A10" s="15"/>
      <c r="B10" s="70"/>
      <c r="C10" s="70"/>
      <c r="D10" s="70"/>
      <c r="E10" s="17"/>
      <c r="F10" s="71" t="s">
        <v>12</v>
      </c>
      <c r="G10" s="70"/>
      <c r="H10" s="70"/>
      <c r="I10" s="10"/>
    </row>
    <row r="11" spans="1:9" ht="34.5" customHeight="1">
      <c r="A11" s="15"/>
      <c r="B11" s="70"/>
      <c r="C11" s="70"/>
      <c r="D11" s="70"/>
      <c r="E11" s="17"/>
      <c r="F11" s="70"/>
      <c r="G11" s="70"/>
      <c r="H11" s="70"/>
      <c r="I11" s="18"/>
    </row>
    <row r="12" spans="1:9" ht="22.5" customHeight="1">
      <c r="A12" s="77"/>
      <c r="B12" s="70"/>
      <c r="C12" s="70"/>
      <c r="D12" s="70"/>
      <c r="E12" s="70"/>
      <c r="F12" s="70"/>
      <c r="G12" s="70"/>
      <c r="H12" s="70"/>
      <c r="I12" s="70"/>
    </row>
  </sheetData>
  <mergeCells count="15">
    <mergeCell ref="A12:I12"/>
    <mergeCell ref="B1:I1"/>
    <mergeCell ref="B2:H2"/>
    <mergeCell ref="B3:D3"/>
    <mergeCell ref="F3:H3"/>
    <mergeCell ref="F4:H4"/>
    <mergeCell ref="F5:H5"/>
    <mergeCell ref="F6:H6"/>
    <mergeCell ref="B4:D6"/>
    <mergeCell ref="B7:D7"/>
    <mergeCell ref="B8:D11"/>
    <mergeCell ref="F7:H7"/>
    <mergeCell ref="F8:H8"/>
    <mergeCell ref="F9:H9"/>
    <mergeCell ref="F10:H1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D6FF"/>
    <outlinePr summaryBelow="0" summaryRight="0"/>
  </sheetPr>
  <dimension ref="A1:Z83"/>
  <sheetViews>
    <sheetView showGridLines="0" workbookViewId="0">
      <selection activeCell="D11" sqref="D11"/>
    </sheetView>
  </sheetViews>
  <sheetFormatPr defaultColWidth="12.5703125" defaultRowHeight="15.75" customHeight="1"/>
  <cols>
    <col min="1" max="1" width="2" customWidth="1"/>
    <col min="2" max="2" width="28.42578125" customWidth="1"/>
    <col min="3" max="3" width="1.42578125" customWidth="1"/>
    <col min="4" max="4" width="26.85546875" customWidth="1"/>
    <col min="5" max="5" width="0.7109375" customWidth="1"/>
    <col min="6" max="6" width="1.42578125" customWidth="1"/>
    <col min="7" max="10" width="11.42578125" customWidth="1"/>
    <col min="11" max="11" width="2.140625" customWidth="1"/>
    <col min="12" max="15" width="11.42578125" customWidth="1"/>
    <col min="16" max="16" width="2.140625" customWidth="1"/>
    <col min="17" max="20" width="11.42578125" customWidth="1"/>
    <col min="21" max="21" width="2" customWidth="1"/>
    <col min="22" max="25" width="11.42578125" customWidth="1"/>
    <col min="26" max="26" width="4.7109375" customWidth="1"/>
  </cols>
  <sheetData>
    <row r="1" spans="1:26" ht="59.25" customHeight="1">
      <c r="A1" s="19"/>
      <c r="B1" s="79" t="s">
        <v>13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</row>
    <row r="2" spans="1:26" ht="12.75">
      <c r="A2" s="22"/>
      <c r="B2" s="23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1"/>
    </row>
    <row r="3" spans="1:26" ht="18">
      <c r="A3" s="21"/>
      <c r="B3" s="80" t="s">
        <v>14</v>
      </c>
      <c r="C3" s="24"/>
      <c r="D3" s="80" t="s">
        <v>15</v>
      </c>
      <c r="E3" s="24"/>
      <c r="F3" s="24"/>
      <c r="G3" s="80" t="s">
        <v>16</v>
      </c>
      <c r="H3" s="70"/>
      <c r="I3" s="70"/>
      <c r="J3" s="70"/>
      <c r="K3" s="24"/>
      <c r="L3" s="80" t="s">
        <v>17</v>
      </c>
      <c r="M3" s="70"/>
      <c r="N3" s="70"/>
      <c r="O3" s="70"/>
      <c r="P3" s="24"/>
      <c r="Q3" s="80" t="s">
        <v>18</v>
      </c>
      <c r="R3" s="70"/>
      <c r="S3" s="70"/>
      <c r="T3" s="70"/>
      <c r="U3" s="24"/>
      <c r="V3" s="80" t="s">
        <v>19</v>
      </c>
      <c r="W3" s="70"/>
      <c r="X3" s="70"/>
      <c r="Y3" s="70"/>
      <c r="Z3" s="21"/>
    </row>
    <row r="4" spans="1:26" ht="20.25" customHeight="1">
      <c r="A4" s="25"/>
      <c r="B4" s="70"/>
      <c r="C4" s="26"/>
      <c r="D4" s="70"/>
      <c r="E4" s="26"/>
      <c r="F4" s="26"/>
      <c r="G4" s="27" t="s">
        <v>20</v>
      </c>
      <c r="H4" s="27" t="s">
        <v>21</v>
      </c>
      <c r="I4" s="27" t="s">
        <v>22</v>
      </c>
      <c r="J4" s="27" t="s">
        <v>23</v>
      </c>
      <c r="K4" s="26"/>
      <c r="L4" s="27" t="s">
        <v>20</v>
      </c>
      <c r="M4" s="27" t="s">
        <v>21</v>
      </c>
      <c r="N4" s="27" t="s">
        <v>22</v>
      </c>
      <c r="O4" s="27" t="s">
        <v>24</v>
      </c>
      <c r="P4" s="26"/>
      <c r="Q4" s="27" t="s">
        <v>20</v>
      </c>
      <c r="R4" s="27" t="s">
        <v>21</v>
      </c>
      <c r="S4" s="27" t="s">
        <v>22</v>
      </c>
      <c r="T4" s="27" t="s">
        <v>24</v>
      </c>
      <c r="U4" s="26"/>
      <c r="V4" s="27" t="s">
        <v>20</v>
      </c>
      <c r="W4" s="27" t="s">
        <v>21</v>
      </c>
      <c r="X4" s="27" t="s">
        <v>22</v>
      </c>
      <c r="Y4" s="27" t="s">
        <v>24</v>
      </c>
      <c r="Z4" s="25"/>
    </row>
    <row r="5" spans="1:26" ht="41.25" customHeight="1">
      <c r="A5" s="21"/>
      <c r="B5" s="28" t="s">
        <v>25</v>
      </c>
      <c r="C5" s="24"/>
      <c r="D5" s="29" t="s">
        <v>26</v>
      </c>
      <c r="E5" s="24"/>
      <c r="F5" s="24"/>
      <c r="G5" s="29">
        <v>1500</v>
      </c>
      <c r="H5" s="30">
        <v>1600</v>
      </c>
      <c r="I5" s="31"/>
      <c r="J5" s="32">
        <f>H5/G5</f>
        <v>1.0666666666666667</v>
      </c>
      <c r="K5" s="33"/>
      <c r="L5" s="29">
        <v>1500</v>
      </c>
      <c r="M5" s="30">
        <v>1600</v>
      </c>
      <c r="N5" s="34"/>
      <c r="O5" s="32">
        <f>M5/L5</f>
        <v>1.0666666666666667</v>
      </c>
      <c r="P5" s="35"/>
      <c r="Q5" s="29">
        <v>1500</v>
      </c>
      <c r="R5" s="30">
        <v>1600</v>
      </c>
      <c r="S5" s="34"/>
      <c r="T5" s="32">
        <f>R5/Q5</f>
        <v>1.0666666666666667</v>
      </c>
      <c r="U5" s="33"/>
      <c r="V5" s="29">
        <f t="shared" ref="V5:W5" si="0">SUM(Q5,L5,G5)</f>
        <v>4500</v>
      </c>
      <c r="W5" s="30">
        <f t="shared" si="0"/>
        <v>4800</v>
      </c>
      <c r="X5" s="34"/>
      <c r="Y5" s="32">
        <f>W5/V5</f>
        <v>1.0666666666666667</v>
      </c>
      <c r="Z5" s="36"/>
    </row>
    <row r="6" spans="1:26" ht="3.75" customHeight="1">
      <c r="A6" s="21"/>
      <c r="B6" s="37"/>
      <c r="C6" s="24"/>
      <c r="D6" s="38"/>
      <c r="E6" s="24"/>
      <c r="F6" s="24"/>
      <c r="G6" s="38"/>
      <c r="H6" s="38"/>
      <c r="I6" s="39"/>
      <c r="J6" s="40"/>
      <c r="K6" s="24"/>
      <c r="L6" s="38"/>
      <c r="M6" s="38"/>
      <c r="N6" s="39"/>
      <c r="O6" s="40"/>
      <c r="P6" s="35"/>
      <c r="Q6" s="38"/>
      <c r="R6" s="38"/>
      <c r="S6" s="39"/>
      <c r="T6" s="40"/>
      <c r="U6" s="24"/>
      <c r="V6" s="38"/>
      <c r="W6" s="38"/>
      <c r="X6" s="39"/>
      <c r="Y6" s="40"/>
      <c r="Z6" s="36"/>
    </row>
    <row r="7" spans="1:26" ht="42" customHeight="1">
      <c r="A7" s="21"/>
      <c r="B7" s="28" t="s">
        <v>27</v>
      </c>
      <c r="C7" s="24"/>
      <c r="D7" s="29" t="s">
        <v>28</v>
      </c>
      <c r="E7" s="24"/>
      <c r="F7" s="24"/>
      <c r="G7" s="29">
        <v>150</v>
      </c>
      <c r="H7" s="30">
        <v>165</v>
      </c>
      <c r="I7" s="41">
        <f>H7/H5</f>
        <v>0.10312499999999999</v>
      </c>
      <c r="J7" s="32">
        <f>H7/G7</f>
        <v>1.1000000000000001</v>
      </c>
      <c r="K7" s="33"/>
      <c r="L7" s="29">
        <v>150</v>
      </c>
      <c r="M7" s="30">
        <v>165</v>
      </c>
      <c r="N7" s="41">
        <f>M7/M5</f>
        <v>0.10312499999999999</v>
      </c>
      <c r="O7" s="32">
        <f>M7/L7</f>
        <v>1.1000000000000001</v>
      </c>
      <c r="P7" s="35"/>
      <c r="Q7" s="29">
        <v>150</v>
      </c>
      <c r="R7" s="30">
        <v>165</v>
      </c>
      <c r="S7" s="41">
        <f>R7/R5</f>
        <v>0.10312499999999999</v>
      </c>
      <c r="T7" s="32">
        <f>R7/Q7</f>
        <v>1.1000000000000001</v>
      </c>
      <c r="U7" s="33"/>
      <c r="V7" s="29">
        <f t="shared" ref="V7:W7" si="1">SUM(Q7,L7,G7)</f>
        <v>450</v>
      </c>
      <c r="W7" s="30">
        <f t="shared" si="1"/>
        <v>495</v>
      </c>
      <c r="X7" s="41">
        <f>W7/W5</f>
        <v>0.10312499999999999</v>
      </c>
      <c r="Y7" s="32">
        <f>W7/V7</f>
        <v>1.1000000000000001</v>
      </c>
      <c r="Z7" s="36"/>
    </row>
    <row r="8" spans="1:26" ht="3.75" customHeight="1">
      <c r="A8" s="21"/>
      <c r="B8" s="37"/>
      <c r="C8" s="24"/>
      <c r="D8" s="38"/>
      <c r="E8" s="24"/>
      <c r="F8" s="24"/>
      <c r="G8" s="38"/>
      <c r="H8" s="38"/>
      <c r="I8" s="39"/>
      <c r="J8" s="40"/>
      <c r="K8" s="24"/>
      <c r="L8" s="38"/>
      <c r="M8" s="38"/>
      <c r="N8" s="39"/>
      <c r="O8" s="40"/>
      <c r="P8" s="35"/>
      <c r="Q8" s="38"/>
      <c r="R8" s="38"/>
      <c r="S8" s="39"/>
      <c r="T8" s="40"/>
      <c r="U8" s="24"/>
      <c r="V8" s="38"/>
      <c r="W8" s="38"/>
      <c r="X8" s="39"/>
      <c r="Y8" s="40"/>
      <c r="Z8" s="36"/>
    </row>
    <row r="9" spans="1:26" ht="41.25" customHeight="1">
      <c r="A9" s="21"/>
      <c r="B9" s="42" t="s">
        <v>29</v>
      </c>
      <c r="C9" s="24"/>
      <c r="D9" s="43" t="s">
        <v>30</v>
      </c>
      <c r="E9" s="24"/>
      <c r="F9" s="24"/>
      <c r="G9" s="43">
        <v>50</v>
      </c>
      <c r="H9" s="30">
        <v>65</v>
      </c>
      <c r="I9" s="41">
        <f>H9/H7</f>
        <v>0.39393939393939392</v>
      </c>
      <c r="J9" s="32">
        <f>H9/G9</f>
        <v>1.3</v>
      </c>
      <c r="K9" s="44"/>
      <c r="L9" s="43">
        <v>50</v>
      </c>
      <c r="M9" s="30">
        <v>65</v>
      </c>
      <c r="N9" s="41">
        <f>M9/M7</f>
        <v>0.39393939393939392</v>
      </c>
      <c r="O9" s="32">
        <f>M9/L9</f>
        <v>1.3</v>
      </c>
      <c r="P9" s="35"/>
      <c r="Q9" s="43">
        <v>50</v>
      </c>
      <c r="R9" s="30">
        <v>65</v>
      </c>
      <c r="S9" s="41">
        <f>R9/R7</f>
        <v>0.39393939393939392</v>
      </c>
      <c r="T9" s="32">
        <f>R9/Q9</f>
        <v>1.3</v>
      </c>
      <c r="U9" s="44"/>
      <c r="V9" s="43">
        <f t="shared" ref="V9:W9" si="2">SUM(Q9,L9,G9)</f>
        <v>150</v>
      </c>
      <c r="W9" s="30">
        <f t="shared" si="2"/>
        <v>195</v>
      </c>
      <c r="X9" s="41">
        <f>W9/W7</f>
        <v>0.39393939393939392</v>
      </c>
      <c r="Y9" s="32">
        <f>W9/V9</f>
        <v>1.3</v>
      </c>
      <c r="Z9" s="36"/>
    </row>
    <row r="10" spans="1:26" ht="3.75" customHeight="1">
      <c r="A10" s="21"/>
      <c r="B10" s="37"/>
      <c r="C10" s="24"/>
      <c r="D10" s="38"/>
      <c r="E10" s="24"/>
      <c r="F10" s="24"/>
      <c r="G10" s="38"/>
      <c r="H10" s="38"/>
      <c r="I10" s="39"/>
      <c r="J10" s="40"/>
      <c r="K10" s="24"/>
      <c r="L10" s="38"/>
      <c r="M10" s="38"/>
      <c r="N10" s="39"/>
      <c r="O10" s="40"/>
      <c r="P10" s="35"/>
      <c r="Q10" s="38"/>
      <c r="R10" s="38"/>
      <c r="S10" s="39"/>
      <c r="T10" s="40"/>
      <c r="U10" s="24"/>
      <c r="V10" s="38"/>
      <c r="W10" s="38"/>
      <c r="X10" s="39"/>
      <c r="Y10" s="40"/>
      <c r="Z10" s="36"/>
    </row>
    <row r="11" spans="1:26" ht="36.75" customHeight="1">
      <c r="A11" s="21"/>
      <c r="B11" s="42" t="s">
        <v>31</v>
      </c>
      <c r="C11" s="24"/>
      <c r="D11" s="43" t="s">
        <v>32</v>
      </c>
      <c r="E11" s="24"/>
      <c r="F11" s="24"/>
      <c r="G11" s="43">
        <v>30</v>
      </c>
      <c r="H11" s="30">
        <v>28</v>
      </c>
      <c r="I11" s="41">
        <f>H11/H9</f>
        <v>0.43076923076923079</v>
      </c>
      <c r="J11" s="32">
        <f>H11/G11</f>
        <v>0.93333333333333335</v>
      </c>
      <c r="K11" s="44"/>
      <c r="L11" s="43">
        <v>30</v>
      </c>
      <c r="M11" s="30">
        <v>28</v>
      </c>
      <c r="N11" s="41">
        <f>M11/M9</f>
        <v>0.43076923076923079</v>
      </c>
      <c r="O11" s="32">
        <f>M11/L11</f>
        <v>0.93333333333333335</v>
      </c>
      <c r="P11" s="35"/>
      <c r="Q11" s="43">
        <v>30</v>
      </c>
      <c r="R11" s="30">
        <v>28</v>
      </c>
      <c r="S11" s="41">
        <f>R11/R9</f>
        <v>0.43076923076923079</v>
      </c>
      <c r="T11" s="32">
        <f>R11/Q11</f>
        <v>0.93333333333333335</v>
      </c>
      <c r="U11" s="44"/>
      <c r="V11" s="43">
        <f t="shared" ref="V11:W11" si="3">SUM(Q11,L11,G11)</f>
        <v>90</v>
      </c>
      <c r="W11" s="30">
        <f t="shared" si="3"/>
        <v>84</v>
      </c>
      <c r="X11" s="41">
        <f>W11/W9</f>
        <v>0.43076923076923079</v>
      </c>
      <c r="Y11" s="32">
        <f>W11/V11</f>
        <v>0.93333333333333335</v>
      </c>
      <c r="Z11" s="36"/>
    </row>
    <row r="12" spans="1:26" ht="3.75" customHeight="1">
      <c r="A12" s="21"/>
      <c r="B12" s="37"/>
      <c r="C12" s="24"/>
      <c r="D12" s="38"/>
      <c r="E12" s="24"/>
      <c r="F12" s="24"/>
      <c r="G12" s="38"/>
      <c r="H12" s="38"/>
      <c r="I12" s="39"/>
      <c r="J12" s="40"/>
      <c r="K12" s="24"/>
      <c r="L12" s="38"/>
      <c r="M12" s="38"/>
      <c r="N12" s="39"/>
      <c r="O12" s="40"/>
      <c r="P12" s="35"/>
      <c r="Q12" s="38"/>
      <c r="R12" s="38"/>
      <c r="S12" s="39"/>
      <c r="T12" s="40"/>
      <c r="U12" s="24"/>
      <c r="V12" s="38"/>
      <c r="W12" s="38"/>
      <c r="X12" s="39"/>
      <c r="Y12" s="40"/>
      <c r="Z12" s="36"/>
    </row>
    <row r="13" spans="1:26" ht="39" customHeight="1">
      <c r="A13" s="21"/>
      <c r="B13" s="45" t="s">
        <v>33</v>
      </c>
      <c r="C13" s="24"/>
      <c r="D13" s="46" t="s">
        <v>34</v>
      </c>
      <c r="E13" s="24"/>
      <c r="F13" s="24"/>
      <c r="G13" s="46">
        <v>20</v>
      </c>
      <c r="H13" s="30">
        <v>21</v>
      </c>
      <c r="I13" s="41">
        <f>H13/H11</f>
        <v>0.75</v>
      </c>
      <c r="J13" s="32">
        <f>H13/G13</f>
        <v>1.05</v>
      </c>
      <c r="K13" s="44"/>
      <c r="L13" s="46">
        <v>20</v>
      </c>
      <c r="M13" s="30">
        <v>21</v>
      </c>
      <c r="N13" s="41">
        <f>M13/M11</f>
        <v>0.75</v>
      </c>
      <c r="O13" s="32">
        <f>M13/L13</f>
        <v>1.05</v>
      </c>
      <c r="P13" s="35"/>
      <c r="Q13" s="46">
        <v>20</v>
      </c>
      <c r="R13" s="30">
        <v>21</v>
      </c>
      <c r="S13" s="41">
        <f>R13/R11</f>
        <v>0.75</v>
      </c>
      <c r="T13" s="32">
        <f>R13/Q13</f>
        <v>1.05</v>
      </c>
      <c r="U13" s="44"/>
      <c r="V13" s="46">
        <f t="shared" ref="V13:W13" si="4">SUM(Q13,L13,G13)</f>
        <v>60</v>
      </c>
      <c r="W13" s="30">
        <f t="shared" si="4"/>
        <v>63</v>
      </c>
      <c r="X13" s="41">
        <f>W13/W11</f>
        <v>0.75</v>
      </c>
      <c r="Y13" s="32">
        <f>W13/V13</f>
        <v>1.05</v>
      </c>
      <c r="Z13" s="36"/>
    </row>
    <row r="14" spans="1:26" ht="3.75" customHeight="1">
      <c r="A14" s="21"/>
      <c r="B14" s="37"/>
      <c r="C14" s="24"/>
      <c r="D14" s="38"/>
      <c r="E14" s="24"/>
      <c r="F14" s="24"/>
      <c r="G14" s="38"/>
      <c r="H14" s="47"/>
      <c r="I14" s="39"/>
      <c r="J14" s="48"/>
      <c r="K14" s="24"/>
      <c r="L14" s="38"/>
      <c r="M14" s="47"/>
      <c r="N14" s="39"/>
      <c r="O14" s="48"/>
      <c r="P14" s="35"/>
      <c r="Q14" s="38"/>
      <c r="R14" s="47"/>
      <c r="S14" s="39"/>
      <c r="T14" s="48"/>
      <c r="U14" s="24"/>
      <c r="V14" s="38"/>
      <c r="W14" s="47"/>
      <c r="X14" s="39"/>
      <c r="Y14" s="48"/>
      <c r="Z14" s="36"/>
    </row>
    <row r="15" spans="1:26" ht="40.5" customHeight="1">
      <c r="A15" s="21"/>
      <c r="B15" s="45" t="s">
        <v>35</v>
      </c>
      <c r="C15" s="24"/>
      <c r="D15" s="46" t="s">
        <v>36</v>
      </c>
      <c r="E15" s="24"/>
      <c r="F15" s="24"/>
      <c r="G15" s="46">
        <v>10</v>
      </c>
      <c r="H15" s="30">
        <v>14</v>
      </c>
      <c r="I15" s="41">
        <f>H15/H13</f>
        <v>0.66666666666666663</v>
      </c>
      <c r="J15" s="32">
        <f>H15/G15</f>
        <v>1.4</v>
      </c>
      <c r="K15" s="44"/>
      <c r="L15" s="46">
        <v>10</v>
      </c>
      <c r="M15" s="30">
        <v>14</v>
      </c>
      <c r="N15" s="41">
        <f>M15/M13</f>
        <v>0.66666666666666663</v>
      </c>
      <c r="O15" s="32">
        <f>M15/L15</f>
        <v>1.4</v>
      </c>
      <c r="P15" s="35"/>
      <c r="Q15" s="46">
        <v>10</v>
      </c>
      <c r="R15" s="30">
        <v>14</v>
      </c>
      <c r="S15" s="41">
        <f>R15/R13</f>
        <v>0.66666666666666663</v>
      </c>
      <c r="T15" s="32">
        <f>R15/Q15</f>
        <v>1.4</v>
      </c>
      <c r="U15" s="44"/>
      <c r="V15" s="46">
        <f t="shared" ref="V15:W15" si="5">SUM(Q15,L15,G15)</f>
        <v>30</v>
      </c>
      <c r="W15" s="30">
        <f t="shared" si="5"/>
        <v>42</v>
      </c>
      <c r="X15" s="41">
        <f>W15/W13</f>
        <v>0.66666666666666663</v>
      </c>
      <c r="Y15" s="32">
        <f>W15/V15</f>
        <v>1.4</v>
      </c>
      <c r="Z15" s="36"/>
    </row>
    <row r="16" spans="1:26" ht="3.75" customHeight="1">
      <c r="A16" s="21"/>
      <c r="B16" s="37"/>
      <c r="C16" s="24"/>
      <c r="D16" s="38"/>
      <c r="E16" s="24"/>
      <c r="F16" s="24"/>
      <c r="G16" s="38"/>
      <c r="H16" s="47"/>
      <c r="I16" s="39"/>
      <c r="J16" s="48"/>
      <c r="K16" s="24"/>
      <c r="L16" s="38"/>
      <c r="M16" s="47"/>
      <c r="N16" s="39"/>
      <c r="O16" s="48"/>
      <c r="P16" s="35"/>
      <c r="Q16" s="38"/>
      <c r="R16" s="47"/>
      <c r="S16" s="39"/>
      <c r="T16" s="48"/>
      <c r="U16" s="24"/>
      <c r="V16" s="38"/>
      <c r="W16" s="47"/>
      <c r="X16" s="39"/>
      <c r="Y16" s="48"/>
      <c r="Z16" s="36"/>
    </row>
    <row r="17" spans="1:26" ht="40.5" customHeight="1">
      <c r="A17" s="21"/>
      <c r="B17" s="45" t="s">
        <v>37</v>
      </c>
      <c r="C17" s="24"/>
      <c r="D17" s="46" t="s">
        <v>38</v>
      </c>
      <c r="E17" s="24"/>
      <c r="F17" s="24"/>
      <c r="G17" s="46">
        <v>5</v>
      </c>
      <c r="H17" s="30">
        <v>7</v>
      </c>
      <c r="I17" s="41">
        <f>H17/H15</f>
        <v>0.5</v>
      </c>
      <c r="J17" s="32">
        <f>H17/G17</f>
        <v>1.4</v>
      </c>
      <c r="K17" s="44"/>
      <c r="L17" s="46">
        <v>5</v>
      </c>
      <c r="M17" s="30">
        <v>7</v>
      </c>
      <c r="N17" s="41">
        <f>M17/M15</f>
        <v>0.5</v>
      </c>
      <c r="O17" s="32">
        <f>M17/L17</f>
        <v>1.4</v>
      </c>
      <c r="P17" s="35"/>
      <c r="Q17" s="46">
        <v>5</v>
      </c>
      <c r="R17" s="30">
        <v>7</v>
      </c>
      <c r="S17" s="41">
        <f>R17/R15</f>
        <v>0.5</v>
      </c>
      <c r="T17" s="32">
        <f>R17/Q17</f>
        <v>1.4</v>
      </c>
      <c r="U17" s="44"/>
      <c r="V17" s="46">
        <f t="shared" ref="V17:W17" si="6">SUM(Q17,L17,G17)</f>
        <v>15</v>
      </c>
      <c r="W17" s="30">
        <f t="shared" si="6"/>
        <v>21</v>
      </c>
      <c r="X17" s="41">
        <f>W17/W15</f>
        <v>0.5</v>
      </c>
      <c r="Y17" s="32">
        <f>W17/V17</f>
        <v>1.4</v>
      </c>
      <c r="Z17" s="36"/>
    </row>
    <row r="18" spans="1:26" ht="12.75">
      <c r="A18" s="2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1"/>
    </row>
    <row r="19" spans="1:26" ht="18">
      <c r="A19" s="21"/>
      <c r="B19" s="24"/>
      <c r="C19" s="24"/>
      <c r="D19" s="80" t="s">
        <v>15</v>
      </c>
      <c r="E19" s="24"/>
      <c r="F19" s="24"/>
      <c r="G19" s="80" t="s">
        <v>39</v>
      </c>
      <c r="H19" s="70"/>
      <c r="I19" s="70"/>
      <c r="J19" s="70"/>
      <c r="K19" s="24"/>
      <c r="L19" s="80" t="s">
        <v>40</v>
      </c>
      <c r="M19" s="70"/>
      <c r="N19" s="70"/>
      <c r="O19" s="70"/>
      <c r="P19" s="24"/>
      <c r="Q19" s="80" t="s">
        <v>41</v>
      </c>
      <c r="R19" s="70"/>
      <c r="S19" s="70"/>
      <c r="T19" s="70"/>
      <c r="U19" s="24"/>
      <c r="V19" s="80" t="s">
        <v>42</v>
      </c>
      <c r="W19" s="70"/>
      <c r="X19" s="70"/>
      <c r="Y19" s="70"/>
      <c r="Z19" s="21"/>
    </row>
    <row r="20" spans="1:26" ht="14.25">
      <c r="A20" s="21"/>
      <c r="B20" s="24"/>
      <c r="C20" s="24"/>
      <c r="D20" s="70"/>
      <c r="E20" s="24"/>
      <c r="F20" s="24"/>
      <c r="G20" s="27" t="s">
        <v>20</v>
      </c>
      <c r="H20" s="27" t="s">
        <v>21</v>
      </c>
      <c r="I20" s="27" t="s">
        <v>22</v>
      </c>
      <c r="J20" s="27" t="s">
        <v>24</v>
      </c>
      <c r="K20" s="24"/>
      <c r="L20" s="27" t="s">
        <v>20</v>
      </c>
      <c r="M20" s="27" t="s">
        <v>21</v>
      </c>
      <c r="N20" s="27" t="s">
        <v>22</v>
      </c>
      <c r="O20" s="27" t="s">
        <v>24</v>
      </c>
      <c r="P20" s="24"/>
      <c r="Q20" s="27" t="s">
        <v>20</v>
      </c>
      <c r="R20" s="27" t="s">
        <v>21</v>
      </c>
      <c r="S20" s="27" t="s">
        <v>22</v>
      </c>
      <c r="T20" s="27" t="s">
        <v>24</v>
      </c>
      <c r="U20" s="24"/>
      <c r="V20" s="27" t="s">
        <v>20</v>
      </c>
      <c r="W20" s="27" t="s">
        <v>21</v>
      </c>
      <c r="X20" s="27" t="s">
        <v>22</v>
      </c>
      <c r="Y20" s="27" t="s">
        <v>24</v>
      </c>
      <c r="Z20" s="21"/>
    </row>
    <row r="21" spans="1:26" ht="41.25" customHeight="1">
      <c r="A21" s="21"/>
      <c r="B21" s="24"/>
      <c r="C21" s="24"/>
      <c r="D21" s="29" t="s">
        <v>26</v>
      </c>
      <c r="E21" s="24"/>
      <c r="F21" s="24"/>
      <c r="G21" s="29">
        <v>1500</v>
      </c>
      <c r="H21" s="30">
        <v>1600</v>
      </c>
      <c r="I21" s="34"/>
      <c r="J21" s="32">
        <f>H21/G21</f>
        <v>1.0666666666666667</v>
      </c>
      <c r="K21" s="33"/>
      <c r="L21" s="29">
        <v>1500</v>
      </c>
      <c r="M21" s="30">
        <v>1600</v>
      </c>
      <c r="N21" s="34"/>
      <c r="O21" s="32">
        <f>M21/L21</f>
        <v>1.0666666666666667</v>
      </c>
      <c r="P21" s="35"/>
      <c r="Q21" s="29">
        <v>1500</v>
      </c>
      <c r="R21" s="30">
        <v>1600</v>
      </c>
      <c r="S21" s="34"/>
      <c r="T21" s="32">
        <f>R21/Q21</f>
        <v>1.0666666666666667</v>
      </c>
      <c r="U21" s="33"/>
      <c r="V21" s="29">
        <f t="shared" ref="V21:W21" si="7">SUM(Q21,L21,G21)</f>
        <v>4500</v>
      </c>
      <c r="W21" s="30">
        <f t="shared" si="7"/>
        <v>4800</v>
      </c>
      <c r="X21" s="34"/>
      <c r="Y21" s="32">
        <f>W21/V21</f>
        <v>1.0666666666666667</v>
      </c>
      <c r="Z21" s="36"/>
    </row>
    <row r="22" spans="1:26" ht="3.75" customHeight="1">
      <c r="A22" s="21"/>
      <c r="B22" s="24"/>
      <c r="C22" s="24"/>
      <c r="D22" s="38"/>
      <c r="E22" s="24"/>
      <c r="F22" s="24"/>
      <c r="G22" s="38"/>
      <c r="H22" s="38"/>
      <c r="I22" s="39"/>
      <c r="J22" s="40"/>
      <c r="K22" s="24"/>
      <c r="L22" s="38"/>
      <c r="M22" s="38"/>
      <c r="N22" s="39"/>
      <c r="O22" s="40"/>
      <c r="P22" s="35"/>
      <c r="Q22" s="38"/>
      <c r="R22" s="38"/>
      <c r="S22" s="39"/>
      <c r="T22" s="40"/>
      <c r="U22" s="24"/>
      <c r="V22" s="38"/>
      <c r="W22" s="38"/>
      <c r="X22" s="39"/>
      <c r="Y22" s="40"/>
      <c r="Z22" s="36"/>
    </row>
    <row r="23" spans="1:26" ht="42" customHeight="1">
      <c r="A23" s="21"/>
      <c r="B23" s="24"/>
      <c r="C23" s="24"/>
      <c r="D23" s="29" t="s">
        <v>28</v>
      </c>
      <c r="E23" s="24"/>
      <c r="F23" s="24"/>
      <c r="G23" s="29">
        <v>150</v>
      </c>
      <c r="H23" s="30">
        <v>165</v>
      </c>
      <c r="I23" s="41">
        <f>H23/H21</f>
        <v>0.10312499999999999</v>
      </c>
      <c r="J23" s="32">
        <f>H23/G23</f>
        <v>1.1000000000000001</v>
      </c>
      <c r="K23" s="33"/>
      <c r="L23" s="29">
        <v>150</v>
      </c>
      <c r="M23" s="30">
        <v>165</v>
      </c>
      <c r="N23" s="41">
        <f>M23/M21</f>
        <v>0.10312499999999999</v>
      </c>
      <c r="O23" s="32">
        <f>M23/L23</f>
        <v>1.1000000000000001</v>
      </c>
      <c r="P23" s="35"/>
      <c r="Q23" s="29">
        <v>150</v>
      </c>
      <c r="R23" s="30">
        <v>165</v>
      </c>
      <c r="S23" s="41">
        <f>R23/R21</f>
        <v>0.10312499999999999</v>
      </c>
      <c r="T23" s="32">
        <f>R23/Q23</f>
        <v>1.1000000000000001</v>
      </c>
      <c r="U23" s="33"/>
      <c r="V23" s="29">
        <f t="shared" ref="V23:W23" si="8">SUM(Q23,L23,G23)</f>
        <v>450</v>
      </c>
      <c r="W23" s="30">
        <f t="shared" si="8"/>
        <v>495</v>
      </c>
      <c r="X23" s="41">
        <f>W23/W21</f>
        <v>0.10312499999999999</v>
      </c>
      <c r="Y23" s="32">
        <f>W23/V23</f>
        <v>1.1000000000000001</v>
      </c>
      <c r="Z23" s="36"/>
    </row>
    <row r="24" spans="1:26" ht="3.75" customHeight="1">
      <c r="A24" s="21"/>
      <c r="B24" s="24"/>
      <c r="C24" s="24"/>
      <c r="D24" s="38"/>
      <c r="E24" s="24"/>
      <c r="F24" s="24"/>
      <c r="G24" s="38"/>
      <c r="H24" s="38"/>
      <c r="I24" s="39"/>
      <c r="J24" s="40"/>
      <c r="K24" s="24"/>
      <c r="L24" s="38"/>
      <c r="M24" s="38"/>
      <c r="N24" s="39"/>
      <c r="O24" s="40"/>
      <c r="P24" s="35"/>
      <c r="Q24" s="38"/>
      <c r="R24" s="38"/>
      <c r="S24" s="39"/>
      <c r="T24" s="40"/>
      <c r="U24" s="24"/>
      <c r="V24" s="38"/>
      <c r="W24" s="38"/>
      <c r="X24" s="39"/>
      <c r="Y24" s="40"/>
      <c r="Z24" s="36"/>
    </row>
    <row r="25" spans="1:26" ht="41.25" customHeight="1">
      <c r="A25" s="21"/>
      <c r="B25" s="24"/>
      <c r="C25" s="24"/>
      <c r="D25" s="43" t="s">
        <v>30</v>
      </c>
      <c r="E25" s="24"/>
      <c r="F25" s="24"/>
      <c r="G25" s="43">
        <v>50</v>
      </c>
      <c r="H25" s="30">
        <v>65</v>
      </c>
      <c r="I25" s="41">
        <f>H25/H23</f>
        <v>0.39393939393939392</v>
      </c>
      <c r="J25" s="32">
        <f>H25/G25</f>
        <v>1.3</v>
      </c>
      <c r="K25" s="44"/>
      <c r="L25" s="43">
        <v>50</v>
      </c>
      <c r="M25" s="30">
        <v>65</v>
      </c>
      <c r="N25" s="41">
        <f>M25/M23</f>
        <v>0.39393939393939392</v>
      </c>
      <c r="O25" s="32">
        <f>M25/L25</f>
        <v>1.3</v>
      </c>
      <c r="P25" s="35"/>
      <c r="Q25" s="43">
        <v>50</v>
      </c>
      <c r="R25" s="30">
        <v>65</v>
      </c>
      <c r="S25" s="41">
        <f>R25/R23</f>
        <v>0.39393939393939392</v>
      </c>
      <c r="T25" s="32">
        <f>R25/Q25</f>
        <v>1.3</v>
      </c>
      <c r="U25" s="44"/>
      <c r="V25" s="43">
        <f t="shared" ref="V25:W25" si="9">SUM(Q25,L25,G25)</f>
        <v>150</v>
      </c>
      <c r="W25" s="30">
        <f t="shared" si="9"/>
        <v>195</v>
      </c>
      <c r="X25" s="41">
        <f>W25/W23</f>
        <v>0.39393939393939392</v>
      </c>
      <c r="Y25" s="32">
        <f>W25/V25</f>
        <v>1.3</v>
      </c>
      <c r="Z25" s="36"/>
    </row>
    <row r="26" spans="1:26" ht="3.75" customHeight="1">
      <c r="A26" s="21"/>
      <c r="B26" s="24"/>
      <c r="C26" s="24"/>
      <c r="D26" s="38"/>
      <c r="E26" s="24"/>
      <c r="F26" s="24"/>
      <c r="G26" s="38"/>
      <c r="H26" s="38"/>
      <c r="I26" s="39"/>
      <c r="J26" s="40"/>
      <c r="K26" s="24"/>
      <c r="L26" s="38"/>
      <c r="M26" s="38"/>
      <c r="N26" s="39"/>
      <c r="O26" s="40"/>
      <c r="P26" s="35"/>
      <c r="Q26" s="38"/>
      <c r="R26" s="38"/>
      <c r="S26" s="39"/>
      <c r="T26" s="40"/>
      <c r="U26" s="24"/>
      <c r="V26" s="38"/>
      <c r="W26" s="38"/>
      <c r="X26" s="39"/>
      <c r="Y26" s="40"/>
      <c r="Z26" s="36"/>
    </row>
    <row r="27" spans="1:26" ht="36.75" customHeight="1">
      <c r="A27" s="21"/>
      <c r="B27" s="24"/>
      <c r="C27" s="24"/>
      <c r="D27" s="43" t="s">
        <v>32</v>
      </c>
      <c r="E27" s="24"/>
      <c r="F27" s="24"/>
      <c r="G27" s="43">
        <v>30</v>
      </c>
      <c r="H27" s="30">
        <v>28</v>
      </c>
      <c r="I27" s="41">
        <f>H27/H25</f>
        <v>0.43076923076923079</v>
      </c>
      <c r="J27" s="32">
        <f>H27/G27</f>
        <v>0.93333333333333335</v>
      </c>
      <c r="K27" s="44"/>
      <c r="L27" s="43">
        <v>30</v>
      </c>
      <c r="M27" s="30">
        <v>28</v>
      </c>
      <c r="N27" s="41">
        <f>M27/M25</f>
        <v>0.43076923076923079</v>
      </c>
      <c r="O27" s="32">
        <f>M27/L27</f>
        <v>0.93333333333333335</v>
      </c>
      <c r="P27" s="35"/>
      <c r="Q27" s="43">
        <v>30</v>
      </c>
      <c r="R27" s="30">
        <v>28</v>
      </c>
      <c r="S27" s="41">
        <f>R27/R25</f>
        <v>0.43076923076923079</v>
      </c>
      <c r="T27" s="32">
        <f>R27/Q27</f>
        <v>0.93333333333333335</v>
      </c>
      <c r="U27" s="44"/>
      <c r="V27" s="43">
        <f t="shared" ref="V27:W27" si="10">SUM(Q27,L27,G27)</f>
        <v>90</v>
      </c>
      <c r="W27" s="30">
        <f t="shared" si="10"/>
        <v>84</v>
      </c>
      <c r="X27" s="41">
        <f>W27/W25</f>
        <v>0.43076923076923079</v>
      </c>
      <c r="Y27" s="32">
        <f>W27/V27</f>
        <v>0.93333333333333335</v>
      </c>
      <c r="Z27" s="36"/>
    </row>
    <row r="28" spans="1:26" ht="3.75" customHeight="1">
      <c r="A28" s="21"/>
      <c r="B28" s="24"/>
      <c r="C28" s="24"/>
      <c r="D28" s="38"/>
      <c r="E28" s="24"/>
      <c r="F28" s="24"/>
      <c r="G28" s="38"/>
      <c r="H28" s="38"/>
      <c r="I28" s="39"/>
      <c r="J28" s="40"/>
      <c r="K28" s="24"/>
      <c r="L28" s="38"/>
      <c r="M28" s="38"/>
      <c r="N28" s="39"/>
      <c r="O28" s="40"/>
      <c r="P28" s="35"/>
      <c r="Q28" s="38"/>
      <c r="R28" s="38"/>
      <c r="S28" s="39"/>
      <c r="T28" s="40"/>
      <c r="U28" s="24"/>
      <c r="V28" s="38"/>
      <c r="W28" s="38"/>
      <c r="X28" s="39"/>
      <c r="Y28" s="40"/>
      <c r="Z28" s="36"/>
    </row>
    <row r="29" spans="1:26" ht="39" customHeight="1">
      <c r="A29" s="21"/>
      <c r="B29" s="24"/>
      <c r="C29" s="24"/>
      <c r="D29" s="46" t="s">
        <v>34</v>
      </c>
      <c r="E29" s="24"/>
      <c r="F29" s="24"/>
      <c r="G29" s="46">
        <v>20</v>
      </c>
      <c r="H29" s="30">
        <v>21</v>
      </c>
      <c r="I29" s="41">
        <f>H29/H27</f>
        <v>0.75</v>
      </c>
      <c r="J29" s="32">
        <f>H29/G29</f>
        <v>1.05</v>
      </c>
      <c r="K29" s="44"/>
      <c r="L29" s="46">
        <v>20</v>
      </c>
      <c r="M29" s="30">
        <v>21</v>
      </c>
      <c r="N29" s="41">
        <f>M29/M27</f>
        <v>0.75</v>
      </c>
      <c r="O29" s="32">
        <f>M29/L29</f>
        <v>1.05</v>
      </c>
      <c r="P29" s="35"/>
      <c r="Q29" s="46">
        <v>20</v>
      </c>
      <c r="R29" s="30">
        <v>21</v>
      </c>
      <c r="S29" s="41">
        <f>R29/R27</f>
        <v>0.75</v>
      </c>
      <c r="T29" s="32">
        <f>R29/Q29</f>
        <v>1.05</v>
      </c>
      <c r="U29" s="44"/>
      <c r="V29" s="46">
        <f t="shared" ref="V29:W29" si="11">SUM(Q29,L29,G29)</f>
        <v>60</v>
      </c>
      <c r="W29" s="30">
        <f t="shared" si="11"/>
        <v>63</v>
      </c>
      <c r="X29" s="41">
        <f>W29/W27</f>
        <v>0.75</v>
      </c>
      <c r="Y29" s="32">
        <f>W29/V29</f>
        <v>1.05</v>
      </c>
      <c r="Z29" s="36"/>
    </row>
    <row r="30" spans="1:26" ht="3.75" customHeight="1">
      <c r="A30" s="21"/>
      <c r="B30" s="24"/>
      <c r="C30" s="24"/>
      <c r="D30" s="38"/>
      <c r="E30" s="24"/>
      <c r="F30" s="24"/>
      <c r="G30" s="38"/>
      <c r="H30" s="47"/>
      <c r="I30" s="39"/>
      <c r="J30" s="48"/>
      <c r="K30" s="24"/>
      <c r="L30" s="38"/>
      <c r="M30" s="47"/>
      <c r="N30" s="39"/>
      <c r="O30" s="48"/>
      <c r="P30" s="35"/>
      <c r="Q30" s="38"/>
      <c r="R30" s="47"/>
      <c r="S30" s="39"/>
      <c r="T30" s="48"/>
      <c r="U30" s="24"/>
      <c r="V30" s="38"/>
      <c r="W30" s="47"/>
      <c r="X30" s="39"/>
      <c r="Y30" s="48"/>
      <c r="Z30" s="36"/>
    </row>
    <row r="31" spans="1:26" ht="40.5" customHeight="1">
      <c r="A31" s="21"/>
      <c r="B31" s="24"/>
      <c r="C31" s="24"/>
      <c r="D31" s="46" t="s">
        <v>36</v>
      </c>
      <c r="E31" s="24"/>
      <c r="F31" s="24"/>
      <c r="G31" s="46">
        <v>10</v>
      </c>
      <c r="H31" s="30">
        <v>14</v>
      </c>
      <c r="I31" s="41">
        <f>H31/H29</f>
        <v>0.66666666666666663</v>
      </c>
      <c r="J31" s="32">
        <f>H31/G31</f>
        <v>1.4</v>
      </c>
      <c r="K31" s="44"/>
      <c r="L31" s="46">
        <v>10</v>
      </c>
      <c r="M31" s="30">
        <v>14</v>
      </c>
      <c r="N31" s="41">
        <f>M31/M29</f>
        <v>0.66666666666666663</v>
      </c>
      <c r="O31" s="32">
        <f>M31/L31</f>
        <v>1.4</v>
      </c>
      <c r="P31" s="35"/>
      <c r="Q31" s="46">
        <v>10</v>
      </c>
      <c r="R31" s="30">
        <v>14</v>
      </c>
      <c r="S31" s="41">
        <f>R31/R29</f>
        <v>0.66666666666666663</v>
      </c>
      <c r="T31" s="32">
        <f>R31/Q31</f>
        <v>1.4</v>
      </c>
      <c r="U31" s="44"/>
      <c r="V31" s="46">
        <f t="shared" ref="V31:W31" si="12">SUM(Q31,L31,G31)</f>
        <v>30</v>
      </c>
      <c r="W31" s="30">
        <f t="shared" si="12"/>
        <v>42</v>
      </c>
      <c r="X31" s="41">
        <f>W31/W29</f>
        <v>0.66666666666666663</v>
      </c>
      <c r="Y31" s="32">
        <f>W31/V31</f>
        <v>1.4</v>
      </c>
      <c r="Z31" s="36"/>
    </row>
    <row r="32" spans="1:26" ht="3.75" customHeight="1">
      <c r="A32" s="21"/>
      <c r="B32" s="24"/>
      <c r="C32" s="24"/>
      <c r="D32" s="38"/>
      <c r="E32" s="24"/>
      <c r="F32" s="24"/>
      <c r="G32" s="38"/>
      <c r="H32" s="47"/>
      <c r="I32" s="39"/>
      <c r="J32" s="48"/>
      <c r="K32" s="24"/>
      <c r="L32" s="38"/>
      <c r="M32" s="47"/>
      <c r="N32" s="39"/>
      <c r="O32" s="48"/>
      <c r="P32" s="35"/>
      <c r="Q32" s="38"/>
      <c r="R32" s="47"/>
      <c r="S32" s="39"/>
      <c r="T32" s="48"/>
      <c r="U32" s="24"/>
      <c r="V32" s="38"/>
      <c r="W32" s="47"/>
      <c r="X32" s="39"/>
      <c r="Y32" s="48"/>
      <c r="Z32" s="36"/>
    </row>
    <row r="33" spans="1:26" ht="40.5" customHeight="1">
      <c r="A33" s="21"/>
      <c r="B33" s="24"/>
      <c r="C33" s="24"/>
      <c r="D33" s="46" t="s">
        <v>38</v>
      </c>
      <c r="E33" s="24"/>
      <c r="F33" s="24"/>
      <c r="G33" s="46">
        <v>5</v>
      </c>
      <c r="H33" s="30">
        <v>7</v>
      </c>
      <c r="I33" s="41">
        <f>H33/H31</f>
        <v>0.5</v>
      </c>
      <c r="J33" s="32">
        <f>H33/G33</f>
        <v>1.4</v>
      </c>
      <c r="K33" s="44"/>
      <c r="L33" s="46">
        <v>5</v>
      </c>
      <c r="M33" s="30">
        <v>7</v>
      </c>
      <c r="N33" s="41">
        <f>M33/M31</f>
        <v>0.5</v>
      </c>
      <c r="O33" s="32">
        <f>M33/L33</f>
        <v>1.4</v>
      </c>
      <c r="P33" s="35"/>
      <c r="Q33" s="46">
        <v>5</v>
      </c>
      <c r="R33" s="30">
        <v>7</v>
      </c>
      <c r="S33" s="41">
        <f>R33/R31</f>
        <v>0.5</v>
      </c>
      <c r="T33" s="32">
        <f>R33/Q33</f>
        <v>1.4</v>
      </c>
      <c r="U33" s="44"/>
      <c r="V33" s="46">
        <f t="shared" ref="V33:W33" si="13">SUM(Q33,L33,G33)</f>
        <v>15</v>
      </c>
      <c r="W33" s="30">
        <f t="shared" si="13"/>
        <v>21</v>
      </c>
      <c r="X33" s="41">
        <f>W33/W31</f>
        <v>0.5</v>
      </c>
      <c r="Y33" s="32">
        <f>W33/V33</f>
        <v>1.4</v>
      </c>
      <c r="Z33" s="36"/>
    </row>
    <row r="34" spans="1:26" ht="12.75">
      <c r="A34" s="21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1"/>
    </row>
    <row r="35" spans="1:26" ht="18">
      <c r="A35" s="21"/>
      <c r="B35" s="24"/>
      <c r="C35" s="24"/>
      <c r="D35" s="80" t="s">
        <v>15</v>
      </c>
      <c r="E35" s="24"/>
      <c r="F35" s="24"/>
      <c r="G35" s="80" t="s">
        <v>43</v>
      </c>
      <c r="H35" s="70"/>
      <c r="I35" s="70"/>
      <c r="J35" s="70"/>
      <c r="K35" s="24"/>
      <c r="L35" s="80" t="s">
        <v>44</v>
      </c>
      <c r="M35" s="70"/>
      <c r="N35" s="70"/>
      <c r="O35" s="70"/>
      <c r="P35" s="24"/>
      <c r="Q35" s="80" t="s">
        <v>45</v>
      </c>
      <c r="R35" s="70"/>
      <c r="S35" s="70"/>
      <c r="T35" s="70"/>
      <c r="U35" s="24"/>
      <c r="V35" s="80" t="s">
        <v>46</v>
      </c>
      <c r="W35" s="70"/>
      <c r="X35" s="70"/>
      <c r="Y35" s="70"/>
      <c r="Z35" s="21"/>
    </row>
    <row r="36" spans="1:26" ht="14.25">
      <c r="A36" s="21"/>
      <c r="B36" s="24"/>
      <c r="C36" s="24"/>
      <c r="D36" s="70"/>
      <c r="E36" s="24"/>
      <c r="F36" s="24"/>
      <c r="G36" s="27" t="s">
        <v>20</v>
      </c>
      <c r="H36" s="27" t="s">
        <v>21</v>
      </c>
      <c r="I36" s="27" t="s">
        <v>22</v>
      </c>
      <c r="J36" s="27" t="s">
        <v>24</v>
      </c>
      <c r="K36" s="24"/>
      <c r="L36" s="27" t="s">
        <v>20</v>
      </c>
      <c r="M36" s="27" t="s">
        <v>21</v>
      </c>
      <c r="N36" s="27" t="s">
        <v>22</v>
      </c>
      <c r="O36" s="27" t="s">
        <v>24</v>
      </c>
      <c r="P36" s="24"/>
      <c r="Q36" s="27" t="s">
        <v>20</v>
      </c>
      <c r="R36" s="27" t="s">
        <v>21</v>
      </c>
      <c r="S36" s="27" t="s">
        <v>22</v>
      </c>
      <c r="T36" s="27" t="s">
        <v>24</v>
      </c>
      <c r="U36" s="24"/>
      <c r="V36" s="27" t="s">
        <v>20</v>
      </c>
      <c r="W36" s="27" t="s">
        <v>21</v>
      </c>
      <c r="X36" s="27" t="s">
        <v>22</v>
      </c>
      <c r="Y36" s="27" t="s">
        <v>24</v>
      </c>
      <c r="Z36" s="21"/>
    </row>
    <row r="37" spans="1:26" ht="41.25" customHeight="1">
      <c r="A37" s="21"/>
      <c r="B37" s="24"/>
      <c r="C37" s="24"/>
      <c r="D37" s="29" t="s">
        <v>26</v>
      </c>
      <c r="E37" s="24"/>
      <c r="F37" s="24"/>
      <c r="G37" s="29">
        <v>1500</v>
      </c>
      <c r="H37" s="30">
        <v>1600</v>
      </c>
      <c r="I37" s="34"/>
      <c r="J37" s="32">
        <f>H37/G37</f>
        <v>1.0666666666666667</v>
      </c>
      <c r="K37" s="33"/>
      <c r="L37" s="29">
        <v>1500</v>
      </c>
      <c r="M37" s="30">
        <v>1600</v>
      </c>
      <c r="N37" s="34"/>
      <c r="O37" s="32">
        <f>M37/L37</f>
        <v>1.0666666666666667</v>
      </c>
      <c r="P37" s="35"/>
      <c r="Q37" s="29">
        <v>1500</v>
      </c>
      <c r="R37" s="30">
        <v>1600</v>
      </c>
      <c r="S37" s="34"/>
      <c r="T37" s="32">
        <f>R37/Q37</f>
        <v>1.0666666666666667</v>
      </c>
      <c r="U37" s="33"/>
      <c r="V37" s="29">
        <f t="shared" ref="V37:W37" si="14">SUM(Q37,L37,G37)</f>
        <v>4500</v>
      </c>
      <c r="W37" s="30">
        <f t="shared" si="14"/>
        <v>4800</v>
      </c>
      <c r="X37" s="34"/>
      <c r="Y37" s="32">
        <f>W37/V37</f>
        <v>1.0666666666666667</v>
      </c>
      <c r="Z37" s="36"/>
    </row>
    <row r="38" spans="1:26" ht="3.75" customHeight="1">
      <c r="A38" s="21"/>
      <c r="B38" s="24"/>
      <c r="C38" s="24"/>
      <c r="D38" s="38"/>
      <c r="E38" s="24"/>
      <c r="F38" s="24"/>
      <c r="G38" s="38"/>
      <c r="H38" s="38"/>
      <c r="I38" s="39"/>
      <c r="J38" s="40"/>
      <c r="K38" s="24"/>
      <c r="L38" s="38"/>
      <c r="M38" s="38"/>
      <c r="N38" s="39"/>
      <c r="O38" s="40"/>
      <c r="P38" s="35"/>
      <c r="Q38" s="38"/>
      <c r="R38" s="38"/>
      <c r="S38" s="39"/>
      <c r="T38" s="40"/>
      <c r="U38" s="24"/>
      <c r="V38" s="38"/>
      <c r="W38" s="38"/>
      <c r="X38" s="39"/>
      <c r="Y38" s="40"/>
      <c r="Z38" s="36"/>
    </row>
    <row r="39" spans="1:26" ht="42" customHeight="1">
      <c r="A39" s="21"/>
      <c r="B39" s="24"/>
      <c r="C39" s="24"/>
      <c r="D39" s="29" t="s">
        <v>28</v>
      </c>
      <c r="E39" s="24"/>
      <c r="F39" s="24"/>
      <c r="G39" s="29">
        <v>150</v>
      </c>
      <c r="H39" s="30">
        <v>165</v>
      </c>
      <c r="I39" s="41">
        <f>H39/H37</f>
        <v>0.10312499999999999</v>
      </c>
      <c r="J39" s="32">
        <f>H39/G39</f>
        <v>1.1000000000000001</v>
      </c>
      <c r="K39" s="33"/>
      <c r="L39" s="29">
        <v>150</v>
      </c>
      <c r="M39" s="30">
        <v>165</v>
      </c>
      <c r="N39" s="41">
        <f>M39/M37</f>
        <v>0.10312499999999999</v>
      </c>
      <c r="O39" s="32">
        <f>M39/L39</f>
        <v>1.1000000000000001</v>
      </c>
      <c r="P39" s="35"/>
      <c r="Q39" s="29">
        <v>150</v>
      </c>
      <c r="R39" s="30">
        <v>165</v>
      </c>
      <c r="S39" s="41">
        <f>R39/R37</f>
        <v>0.10312499999999999</v>
      </c>
      <c r="T39" s="32">
        <f>R39/Q39</f>
        <v>1.1000000000000001</v>
      </c>
      <c r="U39" s="33"/>
      <c r="V39" s="29">
        <f t="shared" ref="V39:W39" si="15">SUM(Q39,L39,G39)</f>
        <v>450</v>
      </c>
      <c r="W39" s="30">
        <f t="shared" si="15"/>
        <v>495</v>
      </c>
      <c r="X39" s="41">
        <f>W39/W37</f>
        <v>0.10312499999999999</v>
      </c>
      <c r="Y39" s="32">
        <f>W39/V39</f>
        <v>1.1000000000000001</v>
      </c>
      <c r="Z39" s="36"/>
    </row>
    <row r="40" spans="1:26" ht="3.75" customHeight="1">
      <c r="A40" s="21"/>
      <c r="B40" s="24"/>
      <c r="C40" s="24"/>
      <c r="D40" s="38"/>
      <c r="E40" s="24"/>
      <c r="F40" s="24"/>
      <c r="G40" s="38"/>
      <c r="H40" s="38"/>
      <c r="I40" s="39"/>
      <c r="J40" s="40"/>
      <c r="K40" s="24"/>
      <c r="L40" s="38"/>
      <c r="M40" s="38"/>
      <c r="N40" s="39"/>
      <c r="O40" s="40"/>
      <c r="P40" s="35"/>
      <c r="Q40" s="38"/>
      <c r="R40" s="38"/>
      <c r="S40" s="39"/>
      <c r="T40" s="40"/>
      <c r="U40" s="24"/>
      <c r="V40" s="38"/>
      <c r="W40" s="38"/>
      <c r="X40" s="39"/>
      <c r="Y40" s="40"/>
      <c r="Z40" s="36"/>
    </row>
    <row r="41" spans="1:26" ht="41.25" customHeight="1">
      <c r="A41" s="21"/>
      <c r="B41" s="24"/>
      <c r="C41" s="24"/>
      <c r="D41" s="43" t="s">
        <v>30</v>
      </c>
      <c r="E41" s="24"/>
      <c r="F41" s="24"/>
      <c r="G41" s="43">
        <v>50</v>
      </c>
      <c r="H41" s="30">
        <v>65</v>
      </c>
      <c r="I41" s="41">
        <f>H41/H39</f>
        <v>0.39393939393939392</v>
      </c>
      <c r="J41" s="32">
        <f>H41/G41</f>
        <v>1.3</v>
      </c>
      <c r="K41" s="44"/>
      <c r="L41" s="43">
        <v>50</v>
      </c>
      <c r="M41" s="30">
        <v>65</v>
      </c>
      <c r="N41" s="41">
        <f>M41/M39</f>
        <v>0.39393939393939392</v>
      </c>
      <c r="O41" s="32">
        <f>M41/L41</f>
        <v>1.3</v>
      </c>
      <c r="P41" s="35"/>
      <c r="Q41" s="43">
        <v>50</v>
      </c>
      <c r="R41" s="30">
        <v>65</v>
      </c>
      <c r="S41" s="41">
        <f>R41/R39</f>
        <v>0.39393939393939392</v>
      </c>
      <c r="T41" s="32">
        <f>R41/Q41</f>
        <v>1.3</v>
      </c>
      <c r="U41" s="44"/>
      <c r="V41" s="43">
        <f t="shared" ref="V41:W41" si="16">SUM(Q41,L41,G41)</f>
        <v>150</v>
      </c>
      <c r="W41" s="30">
        <f t="shared" si="16"/>
        <v>195</v>
      </c>
      <c r="X41" s="41">
        <f>W41/W39</f>
        <v>0.39393939393939392</v>
      </c>
      <c r="Y41" s="32">
        <f>W41/V41</f>
        <v>1.3</v>
      </c>
      <c r="Z41" s="36"/>
    </row>
    <row r="42" spans="1:26" ht="3.75" customHeight="1">
      <c r="A42" s="21"/>
      <c r="B42" s="24"/>
      <c r="C42" s="24"/>
      <c r="D42" s="38"/>
      <c r="E42" s="24"/>
      <c r="F42" s="24"/>
      <c r="G42" s="38"/>
      <c r="H42" s="38"/>
      <c r="I42" s="39"/>
      <c r="J42" s="40"/>
      <c r="K42" s="24"/>
      <c r="L42" s="38"/>
      <c r="M42" s="38"/>
      <c r="N42" s="39"/>
      <c r="O42" s="40"/>
      <c r="P42" s="35"/>
      <c r="Q42" s="38"/>
      <c r="R42" s="38"/>
      <c r="S42" s="39"/>
      <c r="T42" s="40"/>
      <c r="U42" s="24"/>
      <c r="V42" s="38"/>
      <c r="W42" s="38"/>
      <c r="X42" s="39"/>
      <c r="Y42" s="40"/>
      <c r="Z42" s="36"/>
    </row>
    <row r="43" spans="1:26" ht="36.75" customHeight="1">
      <c r="A43" s="21"/>
      <c r="B43" s="24"/>
      <c r="C43" s="24"/>
      <c r="D43" s="43" t="s">
        <v>32</v>
      </c>
      <c r="E43" s="24"/>
      <c r="F43" s="24"/>
      <c r="G43" s="43">
        <v>30</v>
      </c>
      <c r="H43" s="30">
        <v>28</v>
      </c>
      <c r="I43" s="41">
        <f>H43/H41</f>
        <v>0.43076923076923079</v>
      </c>
      <c r="J43" s="32">
        <f>H43/G43</f>
        <v>0.93333333333333335</v>
      </c>
      <c r="K43" s="44"/>
      <c r="L43" s="43">
        <v>30</v>
      </c>
      <c r="M43" s="30">
        <v>28</v>
      </c>
      <c r="N43" s="41">
        <f>M43/M41</f>
        <v>0.43076923076923079</v>
      </c>
      <c r="O43" s="32">
        <f>M43/L43</f>
        <v>0.93333333333333335</v>
      </c>
      <c r="P43" s="35"/>
      <c r="Q43" s="43">
        <v>30</v>
      </c>
      <c r="R43" s="30">
        <v>28</v>
      </c>
      <c r="S43" s="41">
        <f>R43/R41</f>
        <v>0.43076923076923079</v>
      </c>
      <c r="T43" s="32">
        <f>R43/Q43</f>
        <v>0.93333333333333335</v>
      </c>
      <c r="U43" s="44"/>
      <c r="V43" s="43">
        <f t="shared" ref="V43:W43" si="17">SUM(Q43,L43,G43)</f>
        <v>90</v>
      </c>
      <c r="W43" s="30">
        <f t="shared" si="17"/>
        <v>84</v>
      </c>
      <c r="X43" s="41">
        <f>W43/W41</f>
        <v>0.43076923076923079</v>
      </c>
      <c r="Y43" s="32">
        <f>W43/V43</f>
        <v>0.93333333333333335</v>
      </c>
      <c r="Z43" s="36"/>
    </row>
    <row r="44" spans="1:26" ht="3.75" customHeight="1">
      <c r="A44" s="21"/>
      <c r="B44" s="24"/>
      <c r="C44" s="24"/>
      <c r="D44" s="38"/>
      <c r="E44" s="24"/>
      <c r="F44" s="24"/>
      <c r="G44" s="38"/>
      <c r="H44" s="38"/>
      <c r="I44" s="39"/>
      <c r="J44" s="40"/>
      <c r="K44" s="24"/>
      <c r="L44" s="38"/>
      <c r="M44" s="38"/>
      <c r="N44" s="39"/>
      <c r="O44" s="40"/>
      <c r="P44" s="35"/>
      <c r="Q44" s="38"/>
      <c r="R44" s="38"/>
      <c r="S44" s="39"/>
      <c r="T44" s="40"/>
      <c r="U44" s="24"/>
      <c r="V44" s="38"/>
      <c r="W44" s="38"/>
      <c r="X44" s="39"/>
      <c r="Y44" s="40"/>
      <c r="Z44" s="36"/>
    </row>
    <row r="45" spans="1:26" ht="39" customHeight="1">
      <c r="A45" s="21"/>
      <c r="B45" s="24"/>
      <c r="C45" s="24"/>
      <c r="D45" s="46" t="s">
        <v>34</v>
      </c>
      <c r="E45" s="24"/>
      <c r="F45" s="24"/>
      <c r="G45" s="46">
        <v>20</v>
      </c>
      <c r="H45" s="30">
        <v>21</v>
      </c>
      <c r="I45" s="41">
        <f>H45/H43</f>
        <v>0.75</v>
      </c>
      <c r="J45" s="32">
        <f>H45/G45</f>
        <v>1.05</v>
      </c>
      <c r="K45" s="44"/>
      <c r="L45" s="46">
        <v>20</v>
      </c>
      <c r="M45" s="30">
        <v>21</v>
      </c>
      <c r="N45" s="41">
        <f>M45/M43</f>
        <v>0.75</v>
      </c>
      <c r="O45" s="32">
        <f>M45/L45</f>
        <v>1.05</v>
      </c>
      <c r="P45" s="35"/>
      <c r="Q45" s="46">
        <v>20</v>
      </c>
      <c r="R45" s="30">
        <v>21</v>
      </c>
      <c r="S45" s="41">
        <f>R45/R43</f>
        <v>0.75</v>
      </c>
      <c r="T45" s="32">
        <f>R45/Q45</f>
        <v>1.05</v>
      </c>
      <c r="U45" s="44"/>
      <c r="V45" s="46">
        <f t="shared" ref="V45:W45" si="18">SUM(Q45,L45,G45)</f>
        <v>60</v>
      </c>
      <c r="W45" s="30">
        <f t="shared" si="18"/>
        <v>63</v>
      </c>
      <c r="X45" s="41">
        <f>W45/W43</f>
        <v>0.75</v>
      </c>
      <c r="Y45" s="32">
        <f>W45/V45</f>
        <v>1.05</v>
      </c>
      <c r="Z45" s="36"/>
    </row>
    <row r="46" spans="1:26" ht="3.75" customHeight="1">
      <c r="A46" s="21"/>
      <c r="B46" s="24"/>
      <c r="C46" s="24"/>
      <c r="D46" s="38"/>
      <c r="E46" s="24"/>
      <c r="F46" s="24"/>
      <c r="G46" s="38"/>
      <c r="H46" s="47"/>
      <c r="I46" s="39"/>
      <c r="J46" s="48"/>
      <c r="K46" s="24"/>
      <c r="L46" s="38"/>
      <c r="M46" s="47"/>
      <c r="N46" s="39"/>
      <c r="O46" s="48"/>
      <c r="P46" s="35"/>
      <c r="Q46" s="38"/>
      <c r="R46" s="47"/>
      <c r="S46" s="39"/>
      <c r="T46" s="48"/>
      <c r="U46" s="24"/>
      <c r="V46" s="38"/>
      <c r="W46" s="47"/>
      <c r="X46" s="39"/>
      <c r="Y46" s="48"/>
      <c r="Z46" s="36"/>
    </row>
    <row r="47" spans="1:26" ht="40.5" customHeight="1">
      <c r="A47" s="21"/>
      <c r="B47" s="24"/>
      <c r="C47" s="24"/>
      <c r="D47" s="46" t="s">
        <v>36</v>
      </c>
      <c r="E47" s="24"/>
      <c r="F47" s="24"/>
      <c r="G47" s="46">
        <v>10</v>
      </c>
      <c r="H47" s="30">
        <v>14</v>
      </c>
      <c r="I47" s="41">
        <f>H47/H45</f>
        <v>0.66666666666666663</v>
      </c>
      <c r="J47" s="32">
        <f>H47/G47</f>
        <v>1.4</v>
      </c>
      <c r="K47" s="44"/>
      <c r="L47" s="46">
        <v>10</v>
      </c>
      <c r="M47" s="30">
        <v>14</v>
      </c>
      <c r="N47" s="41">
        <f>M47/M45</f>
        <v>0.66666666666666663</v>
      </c>
      <c r="O47" s="32">
        <f>M47/L47</f>
        <v>1.4</v>
      </c>
      <c r="P47" s="35"/>
      <c r="Q47" s="46">
        <v>10</v>
      </c>
      <c r="R47" s="30">
        <v>14</v>
      </c>
      <c r="S47" s="41">
        <f>R47/R45</f>
        <v>0.66666666666666663</v>
      </c>
      <c r="T47" s="32">
        <f>R47/Q47</f>
        <v>1.4</v>
      </c>
      <c r="U47" s="44"/>
      <c r="V47" s="46">
        <f t="shared" ref="V47:W47" si="19">SUM(Q47,L47,G47)</f>
        <v>30</v>
      </c>
      <c r="W47" s="30">
        <f t="shared" si="19"/>
        <v>42</v>
      </c>
      <c r="X47" s="41">
        <f>W47/W45</f>
        <v>0.66666666666666663</v>
      </c>
      <c r="Y47" s="32">
        <f>W47/V47</f>
        <v>1.4</v>
      </c>
      <c r="Z47" s="36"/>
    </row>
    <row r="48" spans="1:26" ht="3.75" customHeight="1">
      <c r="A48" s="21"/>
      <c r="B48" s="24"/>
      <c r="C48" s="24"/>
      <c r="D48" s="38"/>
      <c r="E48" s="24"/>
      <c r="F48" s="24"/>
      <c r="G48" s="38"/>
      <c r="H48" s="47"/>
      <c r="I48" s="39"/>
      <c r="J48" s="48"/>
      <c r="K48" s="24"/>
      <c r="L48" s="38"/>
      <c r="M48" s="47"/>
      <c r="N48" s="39"/>
      <c r="O48" s="48"/>
      <c r="P48" s="35"/>
      <c r="Q48" s="38"/>
      <c r="R48" s="47"/>
      <c r="S48" s="39"/>
      <c r="T48" s="48"/>
      <c r="U48" s="24"/>
      <c r="V48" s="38"/>
      <c r="W48" s="47"/>
      <c r="X48" s="39"/>
      <c r="Y48" s="48"/>
      <c r="Z48" s="36"/>
    </row>
    <row r="49" spans="1:26" ht="40.5" customHeight="1">
      <c r="A49" s="21"/>
      <c r="B49" s="24"/>
      <c r="C49" s="24"/>
      <c r="D49" s="46" t="s">
        <v>38</v>
      </c>
      <c r="E49" s="24"/>
      <c r="F49" s="24"/>
      <c r="G49" s="46">
        <v>5</v>
      </c>
      <c r="H49" s="30">
        <v>7</v>
      </c>
      <c r="I49" s="41">
        <f>H49/H47</f>
        <v>0.5</v>
      </c>
      <c r="J49" s="32">
        <f>H49/G49</f>
        <v>1.4</v>
      </c>
      <c r="K49" s="44"/>
      <c r="L49" s="46">
        <v>5</v>
      </c>
      <c r="M49" s="30">
        <v>7</v>
      </c>
      <c r="N49" s="41">
        <f>M49/M47</f>
        <v>0.5</v>
      </c>
      <c r="O49" s="32">
        <f>M49/L49</f>
        <v>1.4</v>
      </c>
      <c r="P49" s="35"/>
      <c r="Q49" s="46">
        <v>5</v>
      </c>
      <c r="R49" s="30">
        <v>7</v>
      </c>
      <c r="S49" s="41">
        <f>R49/R47</f>
        <v>0.5</v>
      </c>
      <c r="T49" s="32">
        <f>R49/Q49</f>
        <v>1.4</v>
      </c>
      <c r="U49" s="44"/>
      <c r="V49" s="46">
        <f t="shared" ref="V49:W49" si="20">SUM(Q49,L49,G49)</f>
        <v>15</v>
      </c>
      <c r="W49" s="30">
        <f t="shared" si="20"/>
        <v>21</v>
      </c>
      <c r="X49" s="41">
        <f>W49/W47</f>
        <v>0.5</v>
      </c>
      <c r="Y49" s="32">
        <f>W49/V49</f>
        <v>1.4</v>
      </c>
      <c r="Z49" s="36"/>
    </row>
    <row r="50" spans="1:26" ht="18">
      <c r="A50" s="21"/>
      <c r="B50" s="24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1"/>
    </row>
    <row r="51" spans="1:26" ht="18">
      <c r="A51" s="21"/>
      <c r="B51" s="24"/>
      <c r="C51" s="24"/>
      <c r="D51" s="80" t="s">
        <v>15</v>
      </c>
      <c r="E51" s="24"/>
      <c r="F51" s="24"/>
      <c r="G51" s="80" t="s">
        <v>47</v>
      </c>
      <c r="H51" s="70"/>
      <c r="I51" s="70"/>
      <c r="J51" s="70"/>
      <c r="K51" s="24"/>
      <c r="L51" s="80" t="s">
        <v>48</v>
      </c>
      <c r="M51" s="70"/>
      <c r="N51" s="70"/>
      <c r="O51" s="70"/>
      <c r="P51" s="24"/>
      <c r="Q51" s="80" t="s">
        <v>49</v>
      </c>
      <c r="R51" s="70"/>
      <c r="S51" s="70"/>
      <c r="T51" s="70"/>
      <c r="U51" s="24"/>
      <c r="V51" s="80" t="s">
        <v>50</v>
      </c>
      <c r="W51" s="70"/>
      <c r="X51" s="70"/>
      <c r="Y51" s="70"/>
      <c r="Z51" s="21"/>
    </row>
    <row r="52" spans="1:26" ht="14.25">
      <c r="A52" s="21"/>
      <c r="B52" s="24"/>
      <c r="C52" s="24"/>
      <c r="D52" s="70"/>
      <c r="E52" s="24"/>
      <c r="F52" s="24"/>
      <c r="G52" s="27" t="s">
        <v>20</v>
      </c>
      <c r="H52" s="27" t="s">
        <v>21</v>
      </c>
      <c r="I52" s="27" t="s">
        <v>22</v>
      </c>
      <c r="J52" s="27" t="s">
        <v>24</v>
      </c>
      <c r="K52" s="24"/>
      <c r="L52" s="27" t="s">
        <v>20</v>
      </c>
      <c r="M52" s="27" t="s">
        <v>21</v>
      </c>
      <c r="N52" s="27" t="s">
        <v>22</v>
      </c>
      <c r="O52" s="27" t="s">
        <v>24</v>
      </c>
      <c r="P52" s="24"/>
      <c r="Q52" s="27" t="s">
        <v>20</v>
      </c>
      <c r="R52" s="27" t="s">
        <v>21</v>
      </c>
      <c r="S52" s="27" t="s">
        <v>22</v>
      </c>
      <c r="T52" s="27" t="s">
        <v>24</v>
      </c>
      <c r="U52" s="24"/>
      <c r="V52" s="27" t="s">
        <v>20</v>
      </c>
      <c r="W52" s="27" t="s">
        <v>21</v>
      </c>
      <c r="X52" s="27" t="s">
        <v>22</v>
      </c>
      <c r="Y52" s="27" t="s">
        <v>24</v>
      </c>
      <c r="Z52" s="21"/>
    </row>
    <row r="53" spans="1:26" ht="41.25" customHeight="1">
      <c r="A53" s="21"/>
      <c r="B53" s="24"/>
      <c r="C53" s="24"/>
      <c r="D53" s="29" t="s">
        <v>26</v>
      </c>
      <c r="E53" s="24"/>
      <c r="F53" s="24"/>
      <c r="G53" s="29">
        <v>1500</v>
      </c>
      <c r="H53" s="30">
        <v>1600</v>
      </c>
      <c r="I53" s="34"/>
      <c r="J53" s="32">
        <f>H53/G53</f>
        <v>1.0666666666666667</v>
      </c>
      <c r="K53" s="33"/>
      <c r="L53" s="29">
        <v>1500</v>
      </c>
      <c r="M53" s="30">
        <v>1600</v>
      </c>
      <c r="N53" s="34"/>
      <c r="O53" s="32">
        <f>M53/L53</f>
        <v>1.0666666666666667</v>
      </c>
      <c r="P53" s="35"/>
      <c r="Q53" s="29">
        <v>1500</v>
      </c>
      <c r="R53" s="30">
        <v>1600</v>
      </c>
      <c r="S53" s="34"/>
      <c r="T53" s="32">
        <f>R53/Q53</f>
        <v>1.0666666666666667</v>
      </c>
      <c r="U53" s="33"/>
      <c r="V53" s="29">
        <f t="shared" ref="V53:W53" si="21">SUM(Q53,L53,G53)</f>
        <v>4500</v>
      </c>
      <c r="W53" s="30">
        <f t="shared" si="21"/>
        <v>4800</v>
      </c>
      <c r="X53" s="34"/>
      <c r="Y53" s="32">
        <f>W53/V53</f>
        <v>1.0666666666666667</v>
      </c>
      <c r="Z53" s="36"/>
    </row>
    <row r="54" spans="1:26" ht="3.75" customHeight="1">
      <c r="A54" s="21"/>
      <c r="B54" s="24"/>
      <c r="C54" s="24"/>
      <c r="D54" s="38"/>
      <c r="E54" s="24"/>
      <c r="F54" s="24"/>
      <c r="G54" s="38"/>
      <c r="H54" s="38"/>
      <c r="I54" s="39"/>
      <c r="J54" s="40"/>
      <c r="K54" s="24"/>
      <c r="L54" s="38"/>
      <c r="M54" s="38"/>
      <c r="N54" s="39"/>
      <c r="O54" s="40"/>
      <c r="P54" s="35"/>
      <c r="Q54" s="38"/>
      <c r="R54" s="38"/>
      <c r="S54" s="39"/>
      <c r="T54" s="40"/>
      <c r="U54" s="24"/>
      <c r="V54" s="38"/>
      <c r="W54" s="38"/>
      <c r="X54" s="39"/>
      <c r="Y54" s="40"/>
      <c r="Z54" s="36"/>
    </row>
    <row r="55" spans="1:26" ht="42" customHeight="1">
      <c r="A55" s="21"/>
      <c r="B55" s="24"/>
      <c r="C55" s="24"/>
      <c r="D55" s="29" t="s">
        <v>28</v>
      </c>
      <c r="E55" s="24"/>
      <c r="F55" s="24"/>
      <c r="G55" s="29">
        <v>150</v>
      </c>
      <c r="H55" s="30">
        <v>165</v>
      </c>
      <c r="I55" s="41">
        <f>H55/H53</f>
        <v>0.10312499999999999</v>
      </c>
      <c r="J55" s="32">
        <f>H55/G55</f>
        <v>1.1000000000000001</v>
      </c>
      <c r="K55" s="33"/>
      <c r="L55" s="29">
        <v>150</v>
      </c>
      <c r="M55" s="30">
        <v>165</v>
      </c>
      <c r="N55" s="41">
        <f>M55/M53</f>
        <v>0.10312499999999999</v>
      </c>
      <c r="O55" s="32">
        <f>M55/L55</f>
        <v>1.1000000000000001</v>
      </c>
      <c r="P55" s="35"/>
      <c r="Q55" s="29">
        <v>150</v>
      </c>
      <c r="R55" s="30">
        <v>165</v>
      </c>
      <c r="S55" s="41">
        <f>R55/R53</f>
        <v>0.10312499999999999</v>
      </c>
      <c r="T55" s="32">
        <f>R55/Q55</f>
        <v>1.1000000000000001</v>
      </c>
      <c r="U55" s="33"/>
      <c r="V55" s="29">
        <f t="shared" ref="V55:W55" si="22">SUM(Q55,L55,G55)</f>
        <v>450</v>
      </c>
      <c r="W55" s="30">
        <f t="shared" si="22"/>
        <v>495</v>
      </c>
      <c r="X55" s="41">
        <f>W55/W53</f>
        <v>0.10312499999999999</v>
      </c>
      <c r="Y55" s="32">
        <f>W55/V55</f>
        <v>1.1000000000000001</v>
      </c>
      <c r="Z55" s="36"/>
    </row>
    <row r="56" spans="1:26" ht="3.75" customHeight="1">
      <c r="A56" s="21"/>
      <c r="B56" s="24"/>
      <c r="C56" s="24"/>
      <c r="D56" s="38"/>
      <c r="E56" s="24"/>
      <c r="F56" s="24"/>
      <c r="G56" s="38"/>
      <c r="H56" s="38"/>
      <c r="I56" s="39"/>
      <c r="J56" s="40"/>
      <c r="K56" s="24"/>
      <c r="L56" s="38"/>
      <c r="M56" s="38"/>
      <c r="N56" s="39"/>
      <c r="O56" s="40"/>
      <c r="P56" s="35"/>
      <c r="Q56" s="38"/>
      <c r="R56" s="38"/>
      <c r="S56" s="39"/>
      <c r="T56" s="40"/>
      <c r="U56" s="24"/>
      <c r="V56" s="38"/>
      <c r="W56" s="38"/>
      <c r="X56" s="39"/>
      <c r="Y56" s="40"/>
      <c r="Z56" s="36"/>
    </row>
    <row r="57" spans="1:26" ht="41.25" customHeight="1">
      <c r="A57" s="21"/>
      <c r="B57" s="24"/>
      <c r="C57" s="24"/>
      <c r="D57" s="43" t="s">
        <v>30</v>
      </c>
      <c r="E57" s="24"/>
      <c r="F57" s="24"/>
      <c r="G57" s="43">
        <v>50</v>
      </c>
      <c r="H57" s="30">
        <v>65</v>
      </c>
      <c r="I57" s="41">
        <f>H57/H55</f>
        <v>0.39393939393939392</v>
      </c>
      <c r="J57" s="32">
        <f>H57/G57</f>
        <v>1.3</v>
      </c>
      <c r="K57" s="44"/>
      <c r="L57" s="43">
        <v>50</v>
      </c>
      <c r="M57" s="30">
        <v>65</v>
      </c>
      <c r="N57" s="41">
        <f>M57/M55</f>
        <v>0.39393939393939392</v>
      </c>
      <c r="O57" s="32">
        <f>M57/L57</f>
        <v>1.3</v>
      </c>
      <c r="P57" s="35"/>
      <c r="Q57" s="43">
        <v>50</v>
      </c>
      <c r="R57" s="30">
        <v>65</v>
      </c>
      <c r="S57" s="41">
        <f>R57/R55</f>
        <v>0.39393939393939392</v>
      </c>
      <c r="T57" s="32">
        <f>R57/Q57</f>
        <v>1.3</v>
      </c>
      <c r="U57" s="44"/>
      <c r="V57" s="43">
        <f t="shared" ref="V57:W57" si="23">SUM(Q57,L57,G57)</f>
        <v>150</v>
      </c>
      <c r="W57" s="30">
        <f t="shared" si="23"/>
        <v>195</v>
      </c>
      <c r="X57" s="41">
        <f>W57/W55</f>
        <v>0.39393939393939392</v>
      </c>
      <c r="Y57" s="32">
        <f>W57/V57</f>
        <v>1.3</v>
      </c>
      <c r="Z57" s="36"/>
    </row>
    <row r="58" spans="1:26" ht="3.75" customHeight="1">
      <c r="A58" s="21"/>
      <c r="B58" s="24"/>
      <c r="C58" s="24"/>
      <c r="D58" s="38"/>
      <c r="E58" s="24"/>
      <c r="F58" s="24"/>
      <c r="G58" s="38"/>
      <c r="H58" s="38"/>
      <c r="I58" s="39"/>
      <c r="J58" s="40"/>
      <c r="K58" s="24"/>
      <c r="L58" s="38"/>
      <c r="M58" s="38"/>
      <c r="N58" s="39"/>
      <c r="O58" s="40"/>
      <c r="P58" s="35"/>
      <c r="Q58" s="38"/>
      <c r="R58" s="38"/>
      <c r="S58" s="39"/>
      <c r="T58" s="40"/>
      <c r="U58" s="24"/>
      <c r="V58" s="38"/>
      <c r="W58" s="38"/>
      <c r="X58" s="39"/>
      <c r="Y58" s="40"/>
      <c r="Z58" s="36"/>
    </row>
    <row r="59" spans="1:26" ht="36.75" customHeight="1">
      <c r="A59" s="21"/>
      <c r="B59" s="24"/>
      <c r="C59" s="24"/>
      <c r="D59" s="43" t="s">
        <v>32</v>
      </c>
      <c r="E59" s="24"/>
      <c r="F59" s="24"/>
      <c r="G59" s="43">
        <v>30</v>
      </c>
      <c r="H59" s="30">
        <v>28</v>
      </c>
      <c r="I59" s="41">
        <f>H59/H57</f>
        <v>0.43076923076923079</v>
      </c>
      <c r="J59" s="32">
        <f>H59/G59</f>
        <v>0.93333333333333335</v>
      </c>
      <c r="K59" s="44"/>
      <c r="L59" s="43">
        <v>30</v>
      </c>
      <c r="M59" s="30">
        <v>28</v>
      </c>
      <c r="N59" s="41">
        <f>M59/M57</f>
        <v>0.43076923076923079</v>
      </c>
      <c r="O59" s="32">
        <f>M59/L59</f>
        <v>0.93333333333333335</v>
      </c>
      <c r="P59" s="35"/>
      <c r="Q59" s="43">
        <v>30</v>
      </c>
      <c r="R59" s="30">
        <v>28</v>
      </c>
      <c r="S59" s="41">
        <f>R59/R57</f>
        <v>0.43076923076923079</v>
      </c>
      <c r="T59" s="32">
        <f>R59/Q59</f>
        <v>0.93333333333333335</v>
      </c>
      <c r="U59" s="44"/>
      <c r="V59" s="43">
        <f t="shared" ref="V59:W59" si="24">SUM(Q59,L59,G59)</f>
        <v>90</v>
      </c>
      <c r="W59" s="30">
        <f t="shared" si="24"/>
        <v>84</v>
      </c>
      <c r="X59" s="41">
        <f>W59/W57</f>
        <v>0.43076923076923079</v>
      </c>
      <c r="Y59" s="32">
        <f>W59/V59</f>
        <v>0.93333333333333335</v>
      </c>
      <c r="Z59" s="36"/>
    </row>
    <row r="60" spans="1:26" ht="3.75" customHeight="1">
      <c r="A60" s="21"/>
      <c r="B60" s="24"/>
      <c r="C60" s="24"/>
      <c r="D60" s="38"/>
      <c r="E60" s="24"/>
      <c r="F60" s="24"/>
      <c r="G60" s="38"/>
      <c r="H60" s="38"/>
      <c r="I60" s="39"/>
      <c r="J60" s="40"/>
      <c r="K60" s="24"/>
      <c r="L60" s="38"/>
      <c r="M60" s="38"/>
      <c r="N60" s="39"/>
      <c r="O60" s="40"/>
      <c r="P60" s="35"/>
      <c r="Q60" s="38"/>
      <c r="R60" s="38"/>
      <c r="S60" s="39"/>
      <c r="T60" s="40"/>
      <c r="U60" s="24"/>
      <c r="V60" s="38"/>
      <c r="W60" s="38"/>
      <c r="X60" s="39"/>
      <c r="Y60" s="40"/>
      <c r="Z60" s="36"/>
    </row>
    <row r="61" spans="1:26" ht="39" customHeight="1">
      <c r="A61" s="21"/>
      <c r="B61" s="24"/>
      <c r="C61" s="24"/>
      <c r="D61" s="46" t="s">
        <v>34</v>
      </c>
      <c r="E61" s="24"/>
      <c r="F61" s="24"/>
      <c r="G61" s="46">
        <v>20</v>
      </c>
      <c r="H61" s="30">
        <v>21</v>
      </c>
      <c r="I61" s="41">
        <f>H61/H59</f>
        <v>0.75</v>
      </c>
      <c r="J61" s="32">
        <f>H61/G61</f>
        <v>1.05</v>
      </c>
      <c r="K61" s="44"/>
      <c r="L61" s="46">
        <v>20</v>
      </c>
      <c r="M61" s="30">
        <v>21</v>
      </c>
      <c r="N61" s="41">
        <f>M61/M59</f>
        <v>0.75</v>
      </c>
      <c r="O61" s="32">
        <f>M61/L61</f>
        <v>1.05</v>
      </c>
      <c r="P61" s="35"/>
      <c r="Q61" s="46">
        <v>20</v>
      </c>
      <c r="R61" s="30">
        <v>21</v>
      </c>
      <c r="S61" s="41">
        <f>R61/R59</f>
        <v>0.75</v>
      </c>
      <c r="T61" s="32">
        <f>R61/Q61</f>
        <v>1.05</v>
      </c>
      <c r="U61" s="44"/>
      <c r="V61" s="46">
        <f t="shared" ref="V61:W61" si="25">SUM(Q61,L61,G61)</f>
        <v>60</v>
      </c>
      <c r="W61" s="30">
        <f t="shared" si="25"/>
        <v>63</v>
      </c>
      <c r="X61" s="41">
        <f>W61/W59</f>
        <v>0.75</v>
      </c>
      <c r="Y61" s="32">
        <f>W61/V61</f>
        <v>1.05</v>
      </c>
      <c r="Z61" s="36"/>
    </row>
    <row r="62" spans="1:26" ht="3.75" customHeight="1">
      <c r="A62" s="21"/>
      <c r="B62" s="24"/>
      <c r="C62" s="24"/>
      <c r="D62" s="38"/>
      <c r="E62" s="24"/>
      <c r="F62" s="24"/>
      <c r="G62" s="38"/>
      <c r="H62" s="47"/>
      <c r="I62" s="39"/>
      <c r="J62" s="48"/>
      <c r="K62" s="24"/>
      <c r="L62" s="38"/>
      <c r="M62" s="47"/>
      <c r="N62" s="39"/>
      <c r="O62" s="48"/>
      <c r="P62" s="35"/>
      <c r="Q62" s="38"/>
      <c r="R62" s="47"/>
      <c r="S62" s="39"/>
      <c r="T62" s="48"/>
      <c r="U62" s="24"/>
      <c r="V62" s="38"/>
      <c r="W62" s="47"/>
      <c r="X62" s="39"/>
      <c r="Y62" s="48"/>
      <c r="Z62" s="36"/>
    </row>
    <row r="63" spans="1:26" ht="40.5" customHeight="1">
      <c r="A63" s="21"/>
      <c r="B63" s="24"/>
      <c r="C63" s="24"/>
      <c r="D63" s="46" t="s">
        <v>36</v>
      </c>
      <c r="E63" s="24"/>
      <c r="F63" s="24"/>
      <c r="G63" s="46">
        <v>10</v>
      </c>
      <c r="H63" s="30">
        <v>14</v>
      </c>
      <c r="I63" s="41">
        <f>H63/H61</f>
        <v>0.66666666666666663</v>
      </c>
      <c r="J63" s="32">
        <f>H63/G63</f>
        <v>1.4</v>
      </c>
      <c r="K63" s="44"/>
      <c r="L63" s="46">
        <v>10</v>
      </c>
      <c r="M63" s="30">
        <v>14</v>
      </c>
      <c r="N63" s="41">
        <f>M63/M61</f>
        <v>0.66666666666666663</v>
      </c>
      <c r="O63" s="32">
        <f>M63/L63</f>
        <v>1.4</v>
      </c>
      <c r="P63" s="35"/>
      <c r="Q63" s="46">
        <v>10</v>
      </c>
      <c r="R63" s="30">
        <v>14</v>
      </c>
      <c r="S63" s="41">
        <f>R63/R61</f>
        <v>0.66666666666666663</v>
      </c>
      <c r="T63" s="32">
        <f>R63/Q63</f>
        <v>1.4</v>
      </c>
      <c r="U63" s="44"/>
      <c r="V63" s="46">
        <f t="shared" ref="V63:W63" si="26">SUM(Q63,L63,G63)</f>
        <v>30</v>
      </c>
      <c r="W63" s="30">
        <f t="shared" si="26"/>
        <v>42</v>
      </c>
      <c r="X63" s="41">
        <f>W63/W61</f>
        <v>0.66666666666666663</v>
      </c>
      <c r="Y63" s="32">
        <f>W63/V63</f>
        <v>1.4</v>
      </c>
      <c r="Z63" s="36"/>
    </row>
    <row r="64" spans="1:26" ht="3.75" customHeight="1">
      <c r="A64" s="21"/>
      <c r="B64" s="24"/>
      <c r="C64" s="24"/>
      <c r="D64" s="38"/>
      <c r="E64" s="24"/>
      <c r="F64" s="24"/>
      <c r="G64" s="38"/>
      <c r="H64" s="47"/>
      <c r="I64" s="39"/>
      <c r="J64" s="48"/>
      <c r="K64" s="24"/>
      <c r="L64" s="38"/>
      <c r="M64" s="47"/>
      <c r="N64" s="39"/>
      <c r="O64" s="48"/>
      <c r="P64" s="35"/>
      <c r="Q64" s="38"/>
      <c r="R64" s="47"/>
      <c r="S64" s="39"/>
      <c r="T64" s="48"/>
      <c r="U64" s="24"/>
      <c r="V64" s="38"/>
      <c r="W64" s="47"/>
      <c r="X64" s="39"/>
      <c r="Y64" s="48"/>
      <c r="Z64" s="36"/>
    </row>
    <row r="65" spans="1:26" ht="40.5" customHeight="1">
      <c r="A65" s="21"/>
      <c r="B65" s="24"/>
      <c r="C65" s="24"/>
      <c r="D65" s="46" t="s">
        <v>38</v>
      </c>
      <c r="E65" s="24"/>
      <c r="F65" s="24"/>
      <c r="G65" s="46">
        <v>5</v>
      </c>
      <c r="H65" s="30">
        <v>7</v>
      </c>
      <c r="I65" s="41">
        <f>H65/H63</f>
        <v>0.5</v>
      </c>
      <c r="J65" s="32">
        <f>H65/G65</f>
        <v>1.4</v>
      </c>
      <c r="K65" s="44"/>
      <c r="L65" s="46">
        <v>5</v>
      </c>
      <c r="M65" s="30">
        <v>7</v>
      </c>
      <c r="N65" s="41">
        <f>M65/M63</f>
        <v>0.5</v>
      </c>
      <c r="O65" s="32">
        <f>M65/L65</f>
        <v>1.4</v>
      </c>
      <c r="P65" s="35"/>
      <c r="Q65" s="46">
        <v>5</v>
      </c>
      <c r="R65" s="30">
        <v>7</v>
      </c>
      <c r="S65" s="41">
        <f>R65/R63</f>
        <v>0.5</v>
      </c>
      <c r="T65" s="32">
        <f>R65/Q65</f>
        <v>1.4</v>
      </c>
      <c r="U65" s="44"/>
      <c r="V65" s="46">
        <f t="shared" ref="V65:W65" si="27">SUM(Q65,L65,G65)</f>
        <v>15</v>
      </c>
      <c r="W65" s="30">
        <f t="shared" si="27"/>
        <v>21</v>
      </c>
      <c r="X65" s="41">
        <f>W65/W63</f>
        <v>0.5</v>
      </c>
      <c r="Y65" s="32">
        <f>W65/V65</f>
        <v>1.4</v>
      </c>
      <c r="Z65" s="36"/>
    </row>
    <row r="66" spans="1:26" ht="12.75">
      <c r="A66" s="21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1"/>
    </row>
    <row r="67" spans="1:26" ht="18">
      <c r="A67" s="21"/>
      <c r="B67" s="24"/>
      <c r="C67" s="24"/>
      <c r="D67" s="80" t="s">
        <v>15</v>
      </c>
      <c r="E67" s="24"/>
      <c r="F67" s="24"/>
      <c r="G67" s="80">
        <v>2022</v>
      </c>
      <c r="H67" s="70"/>
      <c r="I67" s="70"/>
      <c r="J67" s="70"/>
      <c r="K67" s="24"/>
      <c r="L67" s="81"/>
      <c r="M67" s="70"/>
      <c r="N67" s="70"/>
      <c r="O67" s="70"/>
      <c r="P67" s="24"/>
      <c r="Q67" s="81"/>
      <c r="R67" s="70"/>
      <c r="S67" s="70"/>
      <c r="T67" s="70"/>
      <c r="U67" s="24"/>
      <c r="V67" s="81"/>
      <c r="W67" s="70"/>
      <c r="X67" s="70"/>
      <c r="Y67" s="70"/>
      <c r="Z67" s="21"/>
    </row>
    <row r="68" spans="1:26" ht="14.25">
      <c r="A68" s="21"/>
      <c r="B68" s="24"/>
      <c r="C68" s="24"/>
      <c r="D68" s="70"/>
      <c r="E68" s="24"/>
      <c r="F68" s="24"/>
      <c r="G68" s="27" t="s">
        <v>20</v>
      </c>
      <c r="H68" s="27" t="s">
        <v>21</v>
      </c>
      <c r="I68" s="27" t="s">
        <v>22</v>
      </c>
      <c r="J68" s="27" t="s">
        <v>24</v>
      </c>
      <c r="K68" s="24"/>
      <c r="L68" s="50"/>
      <c r="M68" s="50"/>
      <c r="N68" s="50"/>
      <c r="O68" s="50"/>
      <c r="P68" s="24"/>
      <c r="Q68" s="50"/>
      <c r="R68" s="50"/>
      <c r="S68" s="50"/>
      <c r="T68" s="50"/>
      <c r="U68" s="24"/>
      <c r="V68" s="50"/>
      <c r="W68" s="50"/>
      <c r="X68" s="50"/>
      <c r="Y68" s="50"/>
      <c r="Z68" s="21"/>
    </row>
    <row r="69" spans="1:26" ht="41.25" customHeight="1">
      <c r="A69" s="21"/>
      <c r="B69" s="24"/>
      <c r="C69" s="24"/>
      <c r="D69" s="29" t="s">
        <v>26</v>
      </c>
      <c r="E69" s="24"/>
      <c r="F69" s="24"/>
      <c r="G69" s="29">
        <f t="shared" ref="G69:H69" si="28">SUM(V53,V37,V21)</f>
        <v>13500</v>
      </c>
      <c r="H69" s="30">
        <f t="shared" si="28"/>
        <v>14400</v>
      </c>
      <c r="I69" s="34"/>
      <c r="J69" s="32">
        <f>H69/G69</f>
        <v>1.0666666666666667</v>
      </c>
      <c r="K69" s="33"/>
      <c r="L69" s="51"/>
      <c r="M69" s="52"/>
      <c r="N69" s="52"/>
      <c r="O69" s="53"/>
      <c r="P69" s="35"/>
      <c r="Q69" s="51"/>
      <c r="R69" s="52"/>
      <c r="S69" s="52"/>
      <c r="T69" s="53"/>
      <c r="U69" s="33"/>
      <c r="V69" s="51"/>
      <c r="W69" s="52"/>
      <c r="X69" s="52"/>
      <c r="Y69" s="53"/>
      <c r="Z69" s="36"/>
    </row>
    <row r="70" spans="1:26" ht="3.75" customHeight="1">
      <c r="A70" s="21"/>
      <c r="B70" s="24"/>
      <c r="C70" s="24"/>
      <c r="D70" s="38"/>
      <c r="E70" s="24"/>
      <c r="F70" s="24"/>
      <c r="G70" s="38"/>
      <c r="H70" s="38"/>
      <c r="I70" s="39"/>
      <c r="J70" s="40"/>
      <c r="K70" s="24"/>
      <c r="L70" s="54"/>
      <c r="M70" s="54"/>
      <c r="N70" s="54"/>
      <c r="O70" s="55"/>
      <c r="P70" s="35"/>
      <c r="Q70" s="54"/>
      <c r="R70" s="54"/>
      <c r="S70" s="54"/>
      <c r="T70" s="55"/>
      <c r="U70" s="24"/>
      <c r="V70" s="54"/>
      <c r="W70" s="54"/>
      <c r="X70" s="54"/>
      <c r="Y70" s="55"/>
      <c r="Z70" s="36"/>
    </row>
    <row r="71" spans="1:26" ht="42" customHeight="1">
      <c r="A71" s="21"/>
      <c r="B71" s="24"/>
      <c r="C71" s="24"/>
      <c r="D71" s="29" t="s">
        <v>28</v>
      </c>
      <c r="E71" s="24"/>
      <c r="F71" s="24"/>
      <c r="G71" s="29">
        <f t="shared" ref="G71:H71" si="29">SUM(V55,V39,V23)</f>
        <v>1350</v>
      </c>
      <c r="H71" s="30">
        <f t="shared" si="29"/>
        <v>1485</v>
      </c>
      <c r="I71" s="41">
        <f>H71/H69</f>
        <v>0.10312499999999999</v>
      </c>
      <c r="J71" s="32">
        <f>H71/G71</f>
        <v>1.1000000000000001</v>
      </c>
      <c r="K71" s="33"/>
      <c r="L71" s="51"/>
      <c r="M71" s="52"/>
      <c r="N71" s="52"/>
      <c r="O71" s="53"/>
      <c r="P71" s="35"/>
      <c r="Q71" s="51"/>
      <c r="R71" s="52"/>
      <c r="S71" s="52"/>
      <c r="T71" s="53"/>
      <c r="U71" s="33"/>
      <c r="V71" s="51"/>
      <c r="W71" s="52"/>
      <c r="X71" s="52"/>
      <c r="Y71" s="53"/>
      <c r="Z71" s="36"/>
    </row>
    <row r="72" spans="1:26" ht="3.75" customHeight="1">
      <c r="A72" s="21"/>
      <c r="B72" s="24"/>
      <c r="C72" s="24"/>
      <c r="D72" s="38"/>
      <c r="E72" s="24"/>
      <c r="F72" s="24"/>
      <c r="G72" s="38"/>
      <c r="H72" s="38"/>
      <c r="I72" s="39"/>
      <c r="J72" s="40"/>
      <c r="K72" s="24"/>
      <c r="L72" s="54"/>
      <c r="M72" s="54"/>
      <c r="N72" s="54"/>
      <c r="O72" s="55"/>
      <c r="P72" s="35"/>
      <c r="Q72" s="54"/>
      <c r="R72" s="54"/>
      <c r="S72" s="54"/>
      <c r="T72" s="55"/>
      <c r="U72" s="24"/>
      <c r="V72" s="54"/>
      <c r="W72" s="54"/>
      <c r="X72" s="54"/>
      <c r="Y72" s="55"/>
      <c r="Z72" s="36"/>
    </row>
    <row r="73" spans="1:26" ht="41.25" customHeight="1">
      <c r="A73" s="21"/>
      <c r="B73" s="24"/>
      <c r="C73" s="24"/>
      <c r="D73" s="43" t="s">
        <v>30</v>
      </c>
      <c r="E73" s="24"/>
      <c r="F73" s="24"/>
      <c r="G73" s="43">
        <f t="shared" ref="G73:H73" si="30">SUM(V57,V41,V25)</f>
        <v>450</v>
      </c>
      <c r="H73" s="30">
        <f t="shared" si="30"/>
        <v>585</v>
      </c>
      <c r="I73" s="41">
        <f>H73/H71</f>
        <v>0.39393939393939392</v>
      </c>
      <c r="J73" s="32">
        <f>H73/G73</f>
        <v>1.3</v>
      </c>
      <c r="K73" s="44"/>
      <c r="L73" s="56"/>
      <c r="M73" s="52"/>
      <c r="N73" s="52"/>
      <c r="O73" s="53"/>
      <c r="P73" s="35"/>
      <c r="Q73" s="56"/>
      <c r="R73" s="52"/>
      <c r="S73" s="52"/>
      <c r="T73" s="53"/>
      <c r="U73" s="44"/>
      <c r="V73" s="56"/>
      <c r="W73" s="52"/>
      <c r="X73" s="52"/>
      <c r="Y73" s="53"/>
      <c r="Z73" s="36"/>
    </row>
    <row r="74" spans="1:26" ht="3.75" customHeight="1">
      <c r="A74" s="21"/>
      <c r="B74" s="24"/>
      <c r="C74" s="24"/>
      <c r="D74" s="38"/>
      <c r="E74" s="24"/>
      <c r="F74" s="24"/>
      <c r="G74" s="38"/>
      <c r="H74" s="38"/>
      <c r="I74" s="39"/>
      <c r="J74" s="40"/>
      <c r="K74" s="24"/>
      <c r="L74" s="54"/>
      <c r="M74" s="54"/>
      <c r="N74" s="54"/>
      <c r="O74" s="55"/>
      <c r="P74" s="35"/>
      <c r="Q74" s="54"/>
      <c r="R74" s="54"/>
      <c r="S74" s="54"/>
      <c r="T74" s="55"/>
      <c r="U74" s="24"/>
      <c r="V74" s="54"/>
      <c r="W74" s="54"/>
      <c r="X74" s="54"/>
      <c r="Y74" s="55"/>
      <c r="Z74" s="36"/>
    </row>
    <row r="75" spans="1:26" ht="36.75" customHeight="1">
      <c r="A75" s="21"/>
      <c r="B75" s="24"/>
      <c r="C75" s="24"/>
      <c r="D75" s="43" t="s">
        <v>32</v>
      </c>
      <c r="E75" s="24"/>
      <c r="F75" s="24"/>
      <c r="G75" s="43">
        <f t="shared" ref="G75:H75" si="31">SUM(V59,V43,V27)</f>
        <v>270</v>
      </c>
      <c r="H75" s="30">
        <f t="shared" si="31"/>
        <v>252</v>
      </c>
      <c r="I75" s="41">
        <f>H75/H73</f>
        <v>0.43076923076923079</v>
      </c>
      <c r="J75" s="32">
        <f>H75/G75</f>
        <v>0.93333333333333335</v>
      </c>
      <c r="K75" s="44"/>
      <c r="L75" s="56"/>
      <c r="M75" s="52"/>
      <c r="N75" s="52"/>
      <c r="O75" s="53"/>
      <c r="P75" s="35"/>
      <c r="Q75" s="56"/>
      <c r="R75" s="52"/>
      <c r="S75" s="52"/>
      <c r="T75" s="53"/>
      <c r="U75" s="44"/>
      <c r="V75" s="56"/>
      <c r="W75" s="52"/>
      <c r="X75" s="52"/>
      <c r="Y75" s="53"/>
      <c r="Z75" s="36"/>
    </row>
    <row r="76" spans="1:26" ht="3.75" customHeight="1">
      <c r="A76" s="21"/>
      <c r="B76" s="24"/>
      <c r="C76" s="24"/>
      <c r="D76" s="38"/>
      <c r="E76" s="24"/>
      <c r="F76" s="24"/>
      <c r="G76" s="38"/>
      <c r="H76" s="38"/>
      <c r="I76" s="39"/>
      <c r="J76" s="40"/>
      <c r="K76" s="24"/>
      <c r="L76" s="54"/>
      <c r="M76" s="54"/>
      <c r="N76" s="54"/>
      <c r="O76" s="55"/>
      <c r="P76" s="35"/>
      <c r="Q76" s="54"/>
      <c r="R76" s="54"/>
      <c r="S76" s="54"/>
      <c r="T76" s="55"/>
      <c r="U76" s="24"/>
      <c r="V76" s="54"/>
      <c r="W76" s="54"/>
      <c r="X76" s="54"/>
      <c r="Y76" s="55"/>
      <c r="Z76" s="36"/>
    </row>
    <row r="77" spans="1:26" ht="39" customHeight="1">
      <c r="A77" s="21"/>
      <c r="B77" s="24"/>
      <c r="C77" s="24"/>
      <c r="D77" s="46" t="s">
        <v>34</v>
      </c>
      <c r="E77" s="24"/>
      <c r="F77" s="24"/>
      <c r="G77" s="46">
        <f t="shared" ref="G77:H77" si="32">SUM(V61,V45,V29)</f>
        <v>180</v>
      </c>
      <c r="H77" s="30">
        <f t="shared" si="32"/>
        <v>189</v>
      </c>
      <c r="I77" s="41">
        <f>H77/H75</f>
        <v>0.75</v>
      </c>
      <c r="J77" s="32">
        <f>H77/G77</f>
        <v>1.05</v>
      </c>
      <c r="K77" s="44"/>
      <c r="L77" s="56"/>
      <c r="M77" s="52"/>
      <c r="N77" s="52"/>
      <c r="O77" s="53"/>
      <c r="P77" s="35"/>
      <c r="Q77" s="56"/>
      <c r="R77" s="52"/>
      <c r="S77" s="52"/>
      <c r="T77" s="53"/>
      <c r="U77" s="44"/>
      <c r="V77" s="56"/>
      <c r="W77" s="52"/>
      <c r="X77" s="52"/>
      <c r="Y77" s="53"/>
      <c r="Z77" s="36"/>
    </row>
    <row r="78" spans="1:26" ht="3.75" customHeight="1">
      <c r="A78" s="21"/>
      <c r="B78" s="24"/>
      <c r="C78" s="24"/>
      <c r="D78" s="38"/>
      <c r="E78" s="24"/>
      <c r="F78" s="24"/>
      <c r="G78" s="38"/>
      <c r="H78" s="47"/>
      <c r="I78" s="39"/>
      <c r="J78" s="48"/>
      <c r="K78" s="24"/>
      <c r="L78" s="54"/>
      <c r="M78" s="54"/>
      <c r="N78" s="54"/>
      <c r="O78" s="55"/>
      <c r="P78" s="35"/>
      <c r="Q78" s="54"/>
      <c r="R78" s="54"/>
      <c r="S78" s="54"/>
      <c r="T78" s="55"/>
      <c r="U78" s="24"/>
      <c r="V78" s="54"/>
      <c r="W78" s="54"/>
      <c r="X78" s="54"/>
      <c r="Y78" s="55"/>
      <c r="Z78" s="36"/>
    </row>
    <row r="79" spans="1:26" ht="40.5" customHeight="1">
      <c r="A79" s="21"/>
      <c r="B79" s="24"/>
      <c r="C79" s="24"/>
      <c r="D79" s="46" t="s">
        <v>36</v>
      </c>
      <c r="E79" s="24"/>
      <c r="F79" s="24"/>
      <c r="G79" s="46">
        <f t="shared" ref="G79:H79" si="33">SUM(V63,V47,V31)</f>
        <v>90</v>
      </c>
      <c r="H79" s="30">
        <f t="shared" si="33"/>
        <v>126</v>
      </c>
      <c r="I79" s="41">
        <f>H79/H77</f>
        <v>0.66666666666666663</v>
      </c>
      <c r="J79" s="32">
        <f>H79/G79</f>
        <v>1.4</v>
      </c>
      <c r="K79" s="44"/>
      <c r="L79" s="56"/>
      <c r="M79" s="52"/>
      <c r="N79" s="52"/>
      <c r="O79" s="53"/>
      <c r="P79" s="35"/>
      <c r="Q79" s="56"/>
      <c r="R79" s="52"/>
      <c r="S79" s="52"/>
      <c r="T79" s="53"/>
      <c r="U79" s="44"/>
      <c r="V79" s="56"/>
      <c r="W79" s="52"/>
      <c r="X79" s="52"/>
      <c r="Y79" s="53"/>
      <c r="Z79" s="36"/>
    </row>
    <row r="80" spans="1:26" ht="3.75" customHeight="1">
      <c r="A80" s="21"/>
      <c r="B80" s="24"/>
      <c r="C80" s="24"/>
      <c r="D80" s="38"/>
      <c r="E80" s="24"/>
      <c r="F80" s="24"/>
      <c r="G80" s="38"/>
      <c r="H80" s="47"/>
      <c r="I80" s="39"/>
      <c r="J80" s="48"/>
      <c r="K80" s="24"/>
      <c r="L80" s="54"/>
      <c r="M80" s="54"/>
      <c r="N80" s="54"/>
      <c r="O80" s="55"/>
      <c r="P80" s="35"/>
      <c r="Q80" s="54"/>
      <c r="R80" s="54"/>
      <c r="S80" s="54"/>
      <c r="T80" s="55"/>
      <c r="U80" s="24"/>
      <c r="V80" s="54"/>
      <c r="W80" s="54"/>
      <c r="X80" s="54"/>
      <c r="Y80" s="55"/>
      <c r="Z80" s="36"/>
    </row>
    <row r="81" spans="1:26" ht="40.5" customHeight="1">
      <c r="A81" s="21"/>
      <c r="B81" s="24"/>
      <c r="C81" s="24"/>
      <c r="D81" s="46" t="s">
        <v>38</v>
      </c>
      <c r="E81" s="24"/>
      <c r="F81" s="24"/>
      <c r="G81" s="46">
        <f t="shared" ref="G81:H81" si="34">SUM(V65,V49,V33)</f>
        <v>45</v>
      </c>
      <c r="H81" s="30">
        <f t="shared" si="34"/>
        <v>63</v>
      </c>
      <c r="I81" s="41">
        <f>H81/H79</f>
        <v>0.5</v>
      </c>
      <c r="J81" s="32">
        <f>H81/G81</f>
        <v>1.4</v>
      </c>
      <c r="K81" s="44"/>
      <c r="L81" s="56"/>
      <c r="M81" s="52"/>
      <c r="N81" s="52"/>
      <c r="O81" s="53"/>
      <c r="P81" s="35"/>
      <c r="Q81" s="56"/>
      <c r="R81" s="52"/>
      <c r="S81" s="52"/>
      <c r="T81" s="53"/>
      <c r="U81" s="44"/>
      <c r="V81" s="56"/>
      <c r="W81" s="52"/>
      <c r="X81" s="52"/>
      <c r="Y81" s="53"/>
      <c r="Z81" s="36"/>
    </row>
    <row r="82" spans="1:26" ht="12.75">
      <c r="A82" s="21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1"/>
    </row>
    <row r="83" spans="1:26" ht="12.75">
      <c r="A83" s="21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1"/>
    </row>
  </sheetData>
  <mergeCells count="27">
    <mergeCell ref="D35:D36"/>
    <mergeCell ref="G35:J35"/>
    <mergeCell ref="V35:Y35"/>
    <mergeCell ref="D67:D68"/>
    <mergeCell ref="G67:J67"/>
    <mergeCell ref="L67:O67"/>
    <mergeCell ref="Q67:T67"/>
    <mergeCell ref="V67:Y67"/>
    <mergeCell ref="L35:O35"/>
    <mergeCell ref="Q35:T35"/>
    <mergeCell ref="D51:D52"/>
    <mergeCell ref="G51:J51"/>
    <mergeCell ref="L51:O51"/>
    <mergeCell ref="Q51:T51"/>
    <mergeCell ref="V51:Y51"/>
    <mergeCell ref="Q3:T3"/>
    <mergeCell ref="V3:Y3"/>
    <mergeCell ref="D19:D20"/>
    <mergeCell ref="G19:J19"/>
    <mergeCell ref="L19:O19"/>
    <mergeCell ref="Q19:T19"/>
    <mergeCell ref="V19:Y19"/>
    <mergeCell ref="B1:L1"/>
    <mergeCell ref="B3:B4"/>
    <mergeCell ref="D3:D4"/>
    <mergeCell ref="G3:J3"/>
    <mergeCell ref="L3:O3"/>
  </mergeCells>
  <conditionalFormatting sqref="J5:J17 O5:O17 T5:T17 Y5:Y17 J21:J33 O21:O33 T21:T33 Y21:Y33 J37:J49 O37:O49 T37:T49 Y37:Y49 J53:J65 O53:O65 T53:T65 Y53:Y65 J69:J81 O69:O81 T69:T81 Y69:Y81">
    <cfRule type="cellIs" dxfId="1" priority="1" operator="greaterThanOrEqual">
      <formula>"100%"</formula>
    </cfRule>
  </conditionalFormatting>
  <conditionalFormatting sqref="J5:J17 O5:O17 T5:T17 Y5:Y17 J21:J33 O21:O33 T21:T33 Y21:Y33 J37:J49 O37:O49 T37:T49 Y37:Y49 J53:J65 O53:O65 T53:T65 Y53:Y65 J69:J81 O69:O81 T69:T81 Y69:Y81">
    <cfRule type="cellIs" dxfId="0" priority="2" operator="lessThan">
      <formula>"100%"</formula>
    </cfRule>
  </conditionalFormatting>
  <pageMargins left="0.511811024" right="0.511811024" top="0.78740157499999996" bottom="0.78740157499999996" header="0" footer="0"/>
  <pageSetup orientation="landscape"/>
  <drawing r:id="rId1"/>
  <tableParts count="6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5F9"/>
    <outlinePr summaryBelow="0" summaryRight="0"/>
  </sheetPr>
  <dimension ref="A1:AC30"/>
  <sheetViews>
    <sheetView showGridLines="0" workbookViewId="0">
      <selection activeCell="S19" sqref="S19"/>
    </sheetView>
  </sheetViews>
  <sheetFormatPr defaultColWidth="12.5703125" defaultRowHeight="15.75" customHeight="1"/>
  <cols>
    <col min="1" max="1" width="1.42578125" customWidth="1"/>
    <col min="2" max="2" width="28.5703125" customWidth="1"/>
    <col min="3" max="28" width="10" customWidth="1"/>
    <col min="29" max="29" width="1.85546875" customWidth="1"/>
  </cols>
  <sheetData>
    <row r="1" spans="1:29" ht="59.25" customHeight="1">
      <c r="A1" s="57"/>
      <c r="B1" s="79" t="s">
        <v>51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4"/>
    </row>
    <row r="2" spans="1:29" ht="1.5" customHeight="1">
      <c r="A2" s="23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24"/>
    </row>
    <row r="3" spans="1:29">
      <c r="A3" s="24"/>
      <c r="B3" s="82" t="s">
        <v>52</v>
      </c>
      <c r="C3" s="82" t="s">
        <v>16</v>
      </c>
      <c r="D3" s="70"/>
      <c r="E3" s="82" t="s">
        <v>17</v>
      </c>
      <c r="F3" s="70"/>
      <c r="G3" s="82" t="s">
        <v>18</v>
      </c>
      <c r="H3" s="70"/>
      <c r="I3" s="82" t="s">
        <v>39</v>
      </c>
      <c r="J3" s="70"/>
      <c r="K3" s="82" t="s">
        <v>40</v>
      </c>
      <c r="L3" s="70"/>
      <c r="M3" s="82" t="s">
        <v>41</v>
      </c>
      <c r="N3" s="70"/>
      <c r="O3" s="82" t="s">
        <v>43</v>
      </c>
      <c r="P3" s="70"/>
      <c r="Q3" s="82" t="s">
        <v>44</v>
      </c>
      <c r="R3" s="70"/>
      <c r="S3" s="82" t="s">
        <v>45</v>
      </c>
      <c r="T3" s="70"/>
      <c r="U3" s="82" t="s">
        <v>47</v>
      </c>
      <c r="V3" s="70"/>
      <c r="W3" s="82" t="s">
        <v>48</v>
      </c>
      <c r="X3" s="70"/>
      <c r="Y3" s="82" t="s">
        <v>49</v>
      </c>
      <c r="Z3" s="70"/>
      <c r="AA3" s="37"/>
      <c r="AB3" s="37"/>
      <c r="AC3" s="24"/>
    </row>
    <row r="4" spans="1:29" ht="20.25" customHeight="1">
      <c r="A4" s="24"/>
      <c r="B4" s="70"/>
      <c r="C4" s="59" t="s">
        <v>53</v>
      </c>
      <c r="D4" s="59" t="s">
        <v>54</v>
      </c>
      <c r="E4" s="59" t="s">
        <v>53</v>
      </c>
      <c r="F4" s="59" t="s">
        <v>54</v>
      </c>
      <c r="G4" s="59" t="s">
        <v>53</v>
      </c>
      <c r="H4" s="59" t="s">
        <v>54</v>
      </c>
      <c r="I4" s="59" t="s">
        <v>53</v>
      </c>
      <c r="J4" s="59" t="s">
        <v>54</v>
      </c>
      <c r="K4" s="59" t="s">
        <v>53</v>
      </c>
      <c r="L4" s="59" t="s">
        <v>54</v>
      </c>
      <c r="M4" s="59" t="s">
        <v>53</v>
      </c>
      <c r="N4" s="59" t="s">
        <v>54</v>
      </c>
      <c r="O4" s="59" t="s">
        <v>53</v>
      </c>
      <c r="P4" s="59" t="s">
        <v>54</v>
      </c>
      <c r="Q4" s="59" t="s">
        <v>53</v>
      </c>
      <c r="R4" s="59" t="s">
        <v>54</v>
      </c>
      <c r="S4" s="59" t="s">
        <v>53</v>
      </c>
      <c r="T4" s="59" t="s">
        <v>54</v>
      </c>
      <c r="U4" s="59" t="s">
        <v>53</v>
      </c>
      <c r="V4" s="59" t="s">
        <v>54</v>
      </c>
      <c r="W4" s="59" t="s">
        <v>53</v>
      </c>
      <c r="X4" s="59" t="s">
        <v>54</v>
      </c>
      <c r="Y4" s="59" t="s">
        <v>53</v>
      </c>
      <c r="Z4" s="59" t="s">
        <v>54</v>
      </c>
      <c r="AA4" s="58" t="s">
        <v>55</v>
      </c>
      <c r="AB4" s="58" t="s">
        <v>56</v>
      </c>
      <c r="AC4" s="35"/>
    </row>
    <row r="5" spans="1:29" ht="19.5" customHeight="1">
      <c r="A5" s="24"/>
      <c r="B5" s="60" t="s">
        <v>57</v>
      </c>
      <c r="C5" s="61">
        <v>100</v>
      </c>
      <c r="D5" s="62">
        <f t="shared" ref="D5:D13" si="0">C5/C$13</f>
        <v>3.968253968253968E-2</v>
      </c>
      <c r="E5" s="61">
        <v>100</v>
      </c>
      <c r="F5" s="62">
        <f t="shared" ref="F5:F13" si="1">E5/E$13</f>
        <v>4.2372881355932202E-2</v>
      </c>
      <c r="G5" s="61">
        <v>50</v>
      </c>
      <c r="H5" s="62">
        <f t="shared" ref="H5:H13" si="2">G5/G$13</f>
        <v>2.5445292620865138E-2</v>
      </c>
      <c r="I5" s="61">
        <v>70</v>
      </c>
      <c r="J5" s="62">
        <f t="shared" ref="J5:J13" si="3">I5/I$13</f>
        <v>3.2213529682466636E-2</v>
      </c>
      <c r="K5" s="61">
        <v>30</v>
      </c>
      <c r="L5" s="62">
        <f t="shared" ref="L5:L13" si="4">K5/K$13</f>
        <v>1.1520737327188941E-2</v>
      </c>
      <c r="M5" s="61">
        <v>120</v>
      </c>
      <c r="N5" s="62">
        <f t="shared" ref="N5:N13" si="5">M5/M$13</f>
        <v>4.746835443037975E-2</v>
      </c>
      <c r="O5" s="30">
        <v>200</v>
      </c>
      <c r="P5" s="62">
        <f t="shared" ref="P5:P13" si="6">O5/O$13</f>
        <v>7.2437522636725829E-2</v>
      </c>
      <c r="Q5" s="30">
        <v>270</v>
      </c>
      <c r="R5" s="62">
        <f t="shared" ref="R5:R13" si="7">Q5/Q$13</f>
        <v>9.3652445369406867E-2</v>
      </c>
      <c r="S5" s="30">
        <v>100</v>
      </c>
      <c r="T5" s="62">
        <f t="shared" ref="T5:T13" si="8">S5/S$13</f>
        <v>3.6363636363636362E-2</v>
      </c>
      <c r="U5" s="30">
        <v>100</v>
      </c>
      <c r="V5" s="62">
        <f t="shared" ref="V5:V13" si="9">U5/U$13</f>
        <v>3.5561877667140827E-2</v>
      </c>
      <c r="W5" s="30">
        <v>100</v>
      </c>
      <c r="X5" s="62">
        <f t="shared" ref="X5:X13" si="10">W5/W$13</f>
        <v>3.4328870580157912E-2</v>
      </c>
      <c r="Y5" s="30">
        <v>100</v>
      </c>
      <c r="Z5" s="62">
        <f t="shared" ref="Z5:Z13" si="11">Y5/Y$13</f>
        <v>3.2185387833923398E-2</v>
      </c>
      <c r="AA5" s="63">
        <f t="shared" ref="AA5:AA13" si="12">SUM(C5,E5,G5,I5,K5,M5,O5,Q5,S5,U5,W5,Y5)</f>
        <v>1340</v>
      </c>
      <c r="AB5" s="62">
        <f t="shared" ref="AB5:AB12" si="13">AA5/AA$13</f>
        <v>4.2707802141764409E-2</v>
      </c>
      <c r="AC5" s="35"/>
    </row>
    <row r="6" spans="1:29" ht="19.5" customHeight="1">
      <c r="A6" s="24"/>
      <c r="B6" s="60" t="s">
        <v>58</v>
      </c>
      <c r="C6" s="61">
        <v>300</v>
      </c>
      <c r="D6" s="62">
        <f t="shared" si="0"/>
        <v>0.11904761904761904</v>
      </c>
      <c r="E6" s="61">
        <v>200</v>
      </c>
      <c r="F6" s="62">
        <f t="shared" si="1"/>
        <v>8.4745762711864403E-2</v>
      </c>
      <c r="G6" s="61">
        <v>300</v>
      </c>
      <c r="H6" s="62">
        <f t="shared" si="2"/>
        <v>0.15267175572519084</v>
      </c>
      <c r="I6" s="61">
        <v>300</v>
      </c>
      <c r="J6" s="62">
        <f t="shared" si="3"/>
        <v>0.13805798435342845</v>
      </c>
      <c r="K6" s="61">
        <v>300</v>
      </c>
      <c r="L6" s="62">
        <f t="shared" si="4"/>
        <v>0.1152073732718894</v>
      </c>
      <c r="M6" s="61">
        <v>300</v>
      </c>
      <c r="N6" s="62">
        <f t="shared" si="5"/>
        <v>0.11867088607594936</v>
      </c>
      <c r="O6" s="30">
        <v>300</v>
      </c>
      <c r="P6" s="62">
        <f t="shared" si="6"/>
        <v>0.10865628395508874</v>
      </c>
      <c r="Q6" s="30">
        <v>300</v>
      </c>
      <c r="R6" s="62">
        <f t="shared" si="7"/>
        <v>0.1040582726326743</v>
      </c>
      <c r="S6" s="30">
        <v>300</v>
      </c>
      <c r="T6" s="62">
        <f t="shared" si="8"/>
        <v>0.10909090909090909</v>
      </c>
      <c r="U6" s="30">
        <v>300</v>
      </c>
      <c r="V6" s="62">
        <f t="shared" si="9"/>
        <v>0.10668563300142248</v>
      </c>
      <c r="W6" s="30">
        <v>300</v>
      </c>
      <c r="X6" s="62">
        <f t="shared" si="10"/>
        <v>0.10298661174047374</v>
      </c>
      <c r="Y6" s="30">
        <v>300</v>
      </c>
      <c r="Z6" s="62">
        <f t="shared" si="11"/>
        <v>9.6556163501770195E-2</v>
      </c>
      <c r="AA6" s="63">
        <f t="shared" si="12"/>
        <v>3500</v>
      </c>
      <c r="AB6" s="62">
        <f t="shared" si="13"/>
        <v>0.11155022947475778</v>
      </c>
      <c r="AC6" s="24"/>
    </row>
    <row r="7" spans="1:29" ht="19.5" customHeight="1">
      <c r="A7" s="24"/>
      <c r="B7" s="60" t="s">
        <v>59</v>
      </c>
      <c r="C7" s="61">
        <v>700</v>
      </c>
      <c r="D7" s="62">
        <f t="shared" si="0"/>
        <v>0.27777777777777779</v>
      </c>
      <c r="E7" s="61">
        <v>700</v>
      </c>
      <c r="F7" s="62">
        <f t="shared" si="1"/>
        <v>0.29661016949152541</v>
      </c>
      <c r="G7" s="61">
        <v>600</v>
      </c>
      <c r="H7" s="62">
        <f t="shared" si="2"/>
        <v>0.30534351145038169</v>
      </c>
      <c r="I7" s="61">
        <v>700</v>
      </c>
      <c r="J7" s="62">
        <f t="shared" si="3"/>
        <v>0.32213529682466635</v>
      </c>
      <c r="K7" s="61">
        <v>700</v>
      </c>
      <c r="L7" s="62">
        <f t="shared" si="4"/>
        <v>0.26881720430107525</v>
      </c>
      <c r="M7" s="61">
        <v>700</v>
      </c>
      <c r="N7" s="62">
        <f t="shared" si="5"/>
        <v>0.27689873417721517</v>
      </c>
      <c r="O7" s="30">
        <v>700</v>
      </c>
      <c r="P7" s="62">
        <f t="shared" si="6"/>
        <v>0.25353132922854038</v>
      </c>
      <c r="Q7" s="30">
        <v>700</v>
      </c>
      <c r="R7" s="62">
        <f t="shared" si="7"/>
        <v>0.2428026361429067</v>
      </c>
      <c r="S7" s="30">
        <v>700</v>
      </c>
      <c r="T7" s="62">
        <f t="shared" si="8"/>
        <v>0.25454545454545452</v>
      </c>
      <c r="U7" s="30">
        <v>700</v>
      </c>
      <c r="V7" s="62">
        <f t="shared" si="9"/>
        <v>0.24893314366998578</v>
      </c>
      <c r="W7" s="30">
        <v>700</v>
      </c>
      <c r="X7" s="62">
        <f t="shared" si="10"/>
        <v>0.24030209406110539</v>
      </c>
      <c r="Y7" s="30">
        <v>700</v>
      </c>
      <c r="Z7" s="62">
        <f t="shared" si="11"/>
        <v>0.2252977148374638</v>
      </c>
      <c r="AA7" s="63">
        <f t="shared" si="12"/>
        <v>8300</v>
      </c>
      <c r="AB7" s="62">
        <f t="shared" si="13"/>
        <v>0.26453340132585418</v>
      </c>
      <c r="AC7" s="24"/>
    </row>
    <row r="8" spans="1:29" ht="19.5" customHeight="1">
      <c r="A8" s="24"/>
      <c r="B8" s="60" t="s">
        <v>60</v>
      </c>
      <c r="C8" s="61">
        <v>300</v>
      </c>
      <c r="D8" s="62">
        <f t="shared" si="0"/>
        <v>0.11904761904761904</v>
      </c>
      <c r="E8" s="61">
        <v>200</v>
      </c>
      <c r="F8" s="62">
        <f t="shared" si="1"/>
        <v>8.4745762711864403E-2</v>
      </c>
      <c r="G8" s="61">
        <v>300</v>
      </c>
      <c r="H8" s="62">
        <f t="shared" si="2"/>
        <v>0.15267175572519084</v>
      </c>
      <c r="I8" s="61">
        <v>300</v>
      </c>
      <c r="J8" s="62">
        <f t="shared" si="3"/>
        <v>0.13805798435342845</v>
      </c>
      <c r="K8" s="61">
        <v>300</v>
      </c>
      <c r="L8" s="62">
        <f t="shared" si="4"/>
        <v>0.1152073732718894</v>
      </c>
      <c r="M8" s="61">
        <v>300</v>
      </c>
      <c r="N8" s="62">
        <f t="shared" si="5"/>
        <v>0.11867088607594936</v>
      </c>
      <c r="O8" s="30">
        <v>350</v>
      </c>
      <c r="P8" s="62">
        <f t="shared" si="6"/>
        <v>0.12676566461427019</v>
      </c>
      <c r="Q8" s="30">
        <v>300</v>
      </c>
      <c r="R8" s="62">
        <f t="shared" si="7"/>
        <v>0.1040582726326743</v>
      </c>
      <c r="S8" s="30">
        <v>300</v>
      </c>
      <c r="T8" s="62">
        <f t="shared" si="8"/>
        <v>0.10909090909090909</v>
      </c>
      <c r="U8" s="30">
        <v>300</v>
      </c>
      <c r="V8" s="62">
        <f t="shared" si="9"/>
        <v>0.10668563300142248</v>
      </c>
      <c r="W8" s="30">
        <v>300</v>
      </c>
      <c r="X8" s="62">
        <f t="shared" si="10"/>
        <v>0.10298661174047374</v>
      </c>
      <c r="Y8" s="30">
        <v>300</v>
      </c>
      <c r="Z8" s="62">
        <f t="shared" si="11"/>
        <v>9.6556163501770195E-2</v>
      </c>
      <c r="AA8" s="63">
        <f t="shared" si="12"/>
        <v>3550</v>
      </c>
      <c r="AB8" s="62">
        <f t="shared" si="13"/>
        <v>0.11314380418154003</v>
      </c>
      <c r="AC8" s="24"/>
    </row>
    <row r="9" spans="1:29" ht="19.5" customHeight="1">
      <c r="A9" s="24"/>
      <c r="B9" s="60" t="s">
        <v>61</v>
      </c>
      <c r="C9" s="61">
        <v>100</v>
      </c>
      <c r="D9" s="62">
        <f t="shared" si="0"/>
        <v>3.968253968253968E-2</v>
      </c>
      <c r="E9" s="61">
        <v>100</v>
      </c>
      <c r="F9" s="62">
        <f t="shared" si="1"/>
        <v>4.2372881355932202E-2</v>
      </c>
      <c r="G9" s="61">
        <v>100</v>
      </c>
      <c r="H9" s="62">
        <f t="shared" si="2"/>
        <v>5.0890585241730277E-2</v>
      </c>
      <c r="I9" s="61">
        <v>100</v>
      </c>
      <c r="J9" s="62">
        <f t="shared" si="3"/>
        <v>4.6019328117809483E-2</v>
      </c>
      <c r="K9" s="61">
        <v>70</v>
      </c>
      <c r="L9" s="62">
        <f t="shared" si="4"/>
        <v>2.6881720430107527E-2</v>
      </c>
      <c r="M9" s="61">
        <v>100</v>
      </c>
      <c r="N9" s="62">
        <f t="shared" si="5"/>
        <v>3.9556962025316458E-2</v>
      </c>
      <c r="O9" s="30">
        <v>130</v>
      </c>
      <c r="P9" s="62">
        <f t="shared" si="6"/>
        <v>4.7084389713871785E-2</v>
      </c>
      <c r="Q9" s="30">
        <v>100</v>
      </c>
      <c r="R9" s="62">
        <f t="shared" si="7"/>
        <v>3.4686090877558098E-2</v>
      </c>
      <c r="S9" s="30">
        <v>100</v>
      </c>
      <c r="T9" s="62">
        <f t="shared" si="8"/>
        <v>3.6363636363636362E-2</v>
      </c>
      <c r="U9" s="30">
        <v>100</v>
      </c>
      <c r="V9" s="62">
        <f t="shared" si="9"/>
        <v>3.5561877667140827E-2</v>
      </c>
      <c r="W9" s="30">
        <v>100</v>
      </c>
      <c r="X9" s="62">
        <f t="shared" si="10"/>
        <v>3.4328870580157912E-2</v>
      </c>
      <c r="Y9" s="30">
        <v>100</v>
      </c>
      <c r="Z9" s="62">
        <f t="shared" si="11"/>
        <v>3.2185387833923398E-2</v>
      </c>
      <c r="AA9" s="63">
        <f t="shared" si="12"/>
        <v>1200</v>
      </c>
      <c r="AB9" s="62">
        <f t="shared" si="13"/>
        <v>3.8245792962774097E-2</v>
      </c>
      <c r="AC9" s="24"/>
    </row>
    <row r="10" spans="1:29" ht="19.5" customHeight="1">
      <c r="A10" s="24"/>
      <c r="B10" s="60" t="s">
        <v>62</v>
      </c>
      <c r="C10" s="61">
        <v>300</v>
      </c>
      <c r="D10" s="62">
        <f t="shared" si="0"/>
        <v>0.11904761904761904</v>
      </c>
      <c r="E10" s="61">
        <v>300</v>
      </c>
      <c r="F10" s="62">
        <f t="shared" si="1"/>
        <v>0.1271186440677966</v>
      </c>
      <c r="G10" s="61">
        <v>300</v>
      </c>
      <c r="H10" s="62">
        <f t="shared" si="2"/>
        <v>0.15267175572519084</v>
      </c>
      <c r="I10" s="61">
        <v>300</v>
      </c>
      <c r="J10" s="62">
        <f t="shared" si="3"/>
        <v>0.13805798435342845</v>
      </c>
      <c r="K10" s="61">
        <v>400</v>
      </c>
      <c r="L10" s="62">
        <f t="shared" si="4"/>
        <v>0.15360983102918588</v>
      </c>
      <c r="M10" s="61">
        <v>300</v>
      </c>
      <c r="N10" s="62">
        <f t="shared" si="5"/>
        <v>0.11867088607594936</v>
      </c>
      <c r="O10" s="30">
        <v>300</v>
      </c>
      <c r="P10" s="62">
        <f t="shared" si="6"/>
        <v>0.10865628395508874</v>
      </c>
      <c r="Q10" s="30">
        <v>300</v>
      </c>
      <c r="R10" s="62">
        <f t="shared" si="7"/>
        <v>0.1040582726326743</v>
      </c>
      <c r="S10" s="30">
        <v>300</v>
      </c>
      <c r="T10" s="62">
        <f t="shared" si="8"/>
        <v>0.10909090909090909</v>
      </c>
      <c r="U10" s="30">
        <v>300</v>
      </c>
      <c r="V10" s="62">
        <f t="shared" si="9"/>
        <v>0.10668563300142248</v>
      </c>
      <c r="W10" s="30">
        <v>300</v>
      </c>
      <c r="X10" s="62">
        <f t="shared" si="10"/>
        <v>0.10298661174047374</v>
      </c>
      <c r="Y10" s="30">
        <v>300</v>
      </c>
      <c r="Z10" s="62">
        <f t="shared" si="11"/>
        <v>9.6556163501770195E-2</v>
      </c>
      <c r="AA10" s="63">
        <f t="shared" si="12"/>
        <v>3700</v>
      </c>
      <c r="AB10" s="62">
        <f t="shared" si="13"/>
        <v>0.11792452830188679</v>
      </c>
      <c r="AC10" s="24"/>
    </row>
    <row r="11" spans="1:29" ht="19.5" customHeight="1">
      <c r="A11" s="24"/>
      <c r="B11" s="60" t="s">
        <v>63</v>
      </c>
      <c r="C11" s="61">
        <v>700</v>
      </c>
      <c r="D11" s="62">
        <f t="shared" si="0"/>
        <v>0.27777777777777779</v>
      </c>
      <c r="E11" s="61">
        <v>750</v>
      </c>
      <c r="F11" s="62">
        <f t="shared" si="1"/>
        <v>0.31779661016949151</v>
      </c>
      <c r="G11" s="61">
        <v>300</v>
      </c>
      <c r="H11" s="62">
        <f t="shared" si="2"/>
        <v>0.15267175572519084</v>
      </c>
      <c r="I11" s="61">
        <v>400</v>
      </c>
      <c r="J11" s="62">
        <f t="shared" si="3"/>
        <v>0.18407731247123793</v>
      </c>
      <c r="K11" s="61">
        <v>800</v>
      </c>
      <c r="L11" s="62">
        <f t="shared" si="4"/>
        <v>0.30721966205837176</v>
      </c>
      <c r="M11" s="61">
        <v>700</v>
      </c>
      <c r="N11" s="62">
        <f t="shared" si="5"/>
        <v>0.27689873417721517</v>
      </c>
      <c r="O11" s="30">
        <v>770</v>
      </c>
      <c r="P11" s="62">
        <f t="shared" si="6"/>
        <v>0.2788844621513944</v>
      </c>
      <c r="Q11" s="30">
        <v>900</v>
      </c>
      <c r="R11" s="62">
        <f t="shared" si="7"/>
        <v>0.31217481789802287</v>
      </c>
      <c r="S11" s="30">
        <v>920</v>
      </c>
      <c r="T11" s="62">
        <f t="shared" si="8"/>
        <v>0.33454545454545453</v>
      </c>
      <c r="U11" s="30">
        <v>1000</v>
      </c>
      <c r="V11" s="62">
        <f t="shared" si="9"/>
        <v>0.35561877667140823</v>
      </c>
      <c r="W11" s="30">
        <v>1100</v>
      </c>
      <c r="X11" s="62">
        <f t="shared" si="10"/>
        <v>0.37761757638173704</v>
      </c>
      <c r="Y11" s="30">
        <v>1300</v>
      </c>
      <c r="Z11" s="62">
        <f t="shared" si="11"/>
        <v>0.41841004184100417</v>
      </c>
      <c r="AA11" s="63">
        <f t="shared" si="12"/>
        <v>9640</v>
      </c>
      <c r="AB11" s="62">
        <f t="shared" si="13"/>
        <v>0.30724120346761857</v>
      </c>
      <c r="AC11" s="24"/>
    </row>
    <row r="12" spans="1:29" ht="19.5" customHeight="1">
      <c r="A12" s="24"/>
      <c r="B12" s="60" t="s">
        <v>64</v>
      </c>
      <c r="C12" s="61">
        <v>20</v>
      </c>
      <c r="D12" s="62">
        <f t="shared" si="0"/>
        <v>7.9365079365079361E-3</v>
      </c>
      <c r="E12" s="61">
        <v>10</v>
      </c>
      <c r="F12" s="62">
        <f t="shared" si="1"/>
        <v>4.2372881355932203E-3</v>
      </c>
      <c r="G12" s="61">
        <v>15</v>
      </c>
      <c r="H12" s="62">
        <f t="shared" si="2"/>
        <v>7.6335877862595417E-3</v>
      </c>
      <c r="I12" s="61">
        <v>3</v>
      </c>
      <c r="J12" s="62">
        <f t="shared" si="3"/>
        <v>1.3805798435342844E-3</v>
      </c>
      <c r="K12" s="61">
        <v>4</v>
      </c>
      <c r="L12" s="62">
        <f t="shared" si="4"/>
        <v>1.5360983102918587E-3</v>
      </c>
      <c r="M12" s="61">
        <v>8</v>
      </c>
      <c r="N12" s="62">
        <f t="shared" si="5"/>
        <v>3.1645569620253164E-3</v>
      </c>
      <c r="O12" s="30">
        <v>11</v>
      </c>
      <c r="P12" s="62">
        <f t="shared" si="6"/>
        <v>3.9840637450199202E-3</v>
      </c>
      <c r="Q12" s="30">
        <v>13</v>
      </c>
      <c r="R12" s="62">
        <f t="shared" si="7"/>
        <v>4.5091918140825532E-3</v>
      </c>
      <c r="S12" s="30">
        <v>30</v>
      </c>
      <c r="T12" s="62">
        <f t="shared" si="8"/>
        <v>1.090909090909091E-2</v>
      </c>
      <c r="U12" s="30">
        <v>12</v>
      </c>
      <c r="V12" s="62">
        <f t="shared" si="9"/>
        <v>4.2674253200568994E-3</v>
      </c>
      <c r="W12" s="30">
        <v>13</v>
      </c>
      <c r="X12" s="62">
        <f t="shared" si="10"/>
        <v>4.4627531754205287E-3</v>
      </c>
      <c r="Y12" s="30">
        <v>7</v>
      </c>
      <c r="Z12" s="62">
        <f t="shared" si="11"/>
        <v>2.2529771483746379E-3</v>
      </c>
      <c r="AA12" s="63">
        <f t="shared" si="12"/>
        <v>146</v>
      </c>
      <c r="AB12" s="62">
        <f t="shared" si="13"/>
        <v>4.6532381438041817E-3</v>
      </c>
      <c r="AC12" s="24"/>
    </row>
    <row r="13" spans="1:29" ht="19.5" customHeight="1">
      <c r="A13" s="24"/>
      <c r="B13" s="64" t="s">
        <v>55</v>
      </c>
      <c r="C13" s="65">
        <f>SUM(C5:C12)</f>
        <v>2520</v>
      </c>
      <c r="D13" s="66">
        <f t="shared" si="0"/>
        <v>1</v>
      </c>
      <c r="E13" s="65">
        <f>SUM(E5:E12)</f>
        <v>2360</v>
      </c>
      <c r="F13" s="66">
        <f t="shared" si="1"/>
        <v>1</v>
      </c>
      <c r="G13" s="65">
        <f>SUM(G5:G12)</f>
        <v>1965</v>
      </c>
      <c r="H13" s="66">
        <f t="shared" si="2"/>
        <v>1</v>
      </c>
      <c r="I13" s="65">
        <f>SUM(I5:I12)</f>
        <v>2173</v>
      </c>
      <c r="J13" s="66">
        <f t="shared" si="3"/>
        <v>1</v>
      </c>
      <c r="K13" s="65">
        <f>SUM(K5:K12)</f>
        <v>2604</v>
      </c>
      <c r="L13" s="66">
        <f t="shared" si="4"/>
        <v>1</v>
      </c>
      <c r="M13" s="65">
        <f>SUM(M5:M12)</f>
        <v>2528</v>
      </c>
      <c r="N13" s="66">
        <f t="shared" si="5"/>
        <v>1</v>
      </c>
      <c r="O13" s="59">
        <f>SUM(O5:O12)</f>
        <v>2761</v>
      </c>
      <c r="P13" s="66">
        <f t="shared" si="6"/>
        <v>1</v>
      </c>
      <c r="Q13" s="59">
        <f>SUM(Q5:Q12)</f>
        <v>2883</v>
      </c>
      <c r="R13" s="66">
        <f t="shared" si="7"/>
        <v>1</v>
      </c>
      <c r="S13" s="59">
        <f>SUM(S5:S12)</f>
        <v>2750</v>
      </c>
      <c r="T13" s="66">
        <f t="shared" si="8"/>
        <v>1</v>
      </c>
      <c r="U13" s="59">
        <f>SUM(U5:U12)</f>
        <v>2812</v>
      </c>
      <c r="V13" s="66">
        <f t="shared" si="9"/>
        <v>1</v>
      </c>
      <c r="W13" s="59">
        <f>SUM(W5:W12)</f>
        <v>2913</v>
      </c>
      <c r="X13" s="66">
        <f t="shared" si="10"/>
        <v>1</v>
      </c>
      <c r="Y13" s="59">
        <f>SUM(Y5:Y12)</f>
        <v>3107</v>
      </c>
      <c r="Z13" s="66">
        <f t="shared" si="11"/>
        <v>1</v>
      </c>
      <c r="AA13" s="67">
        <f t="shared" si="12"/>
        <v>31376</v>
      </c>
      <c r="AB13" s="58"/>
      <c r="AC13" s="24"/>
    </row>
    <row r="14" spans="1:29" ht="27.75" customHeight="1">
      <c r="A14" s="24"/>
      <c r="B14" s="51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24"/>
      <c r="T14" s="68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ht="27.75" customHeight="1">
      <c r="A15" s="24"/>
      <c r="B15" s="51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24"/>
      <c r="T15" s="68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27.75" customHeight="1">
      <c r="A16" s="24"/>
      <c r="B16" s="51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24"/>
      <c r="T16" s="68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ht="27.75" customHeight="1">
      <c r="A17" s="24"/>
      <c r="B17" s="51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24"/>
      <c r="T17" s="68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27.75" customHeight="1">
      <c r="A18" s="24"/>
      <c r="B18" s="51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24"/>
      <c r="T18" s="68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27.75" customHeight="1">
      <c r="A19" s="24"/>
      <c r="B19" s="51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24"/>
      <c r="T19" s="68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15">
      <c r="A20" s="24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15">
      <c r="A21" s="24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15">
      <c r="A22" s="24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5">
      <c r="A23" s="24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15">
      <c r="A24" s="24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15">
      <c r="A25" s="24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ht="15">
      <c r="A26" s="2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ht="15">
      <c r="A27" s="24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ht="15">
      <c r="A28" s="24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15">
      <c r="A29" s="24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15">
      <c r="A30" s="24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</sheetData>
  <mergeCells count="14">
    <mergeCell ref="W3:X3"/>
    <mergeCell ref="Y3:Z3"/>
    <mergeCell ref="B1:L1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25ED8"/>
    <outlinePr summaryBelow="0" summaryRight="0"/>
  </sheetPr>
  <dimension ref="A1:AC33"/>
  <sheetViews>
    <sheetView showGridLines="0" workbookViewId="0">
      <selection activeCell="Q24" sqref="Q24"/>
    </sheetView>
  </sheetViews>
  <sheetFormatPr defaultColWidth="12.5703125" defaultRowHeight="15.75" customHeight="1"/>
  <cols>
    <col min="1" max="1" width="1.42578125" customWidth="1"/>
    <col min="2" max="2" width="28.5703125" customWidth="1"/>
    <col min="3" max="28" width="10" customWidth="1"/>
    <col min="29" max="29" width="1.85546875" customWidth="1"/>
  </cols>
  <sheetData>
    <row r="1" spans="1:29" ht="59.25" customHeight="1">
      <c r="A1" s="57"/>
      <c r="B1" s="79" t="s">
        <v>65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4"/>
    </row>
    <row r="2" spans="1:29" ht="1.5" customHeight="1">
      <c r="A2" s="6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>
      <c r="A3" s="24"/>
      <c r="B3" s="82" t="s">
        <v>66</v>
      </c>
      <c r="C3" s="82" t="s">
        <v>16</v>
      </c>
      <c r="D3" s="70"/>
      <c r="E3" s="82" t="s">
        <v>17</v>
      </c>
      <c r="F3" s="70"/>
      <c r="G3" s="82" t="s">
        <v>18</v>
      </c>
      <c r="H3" s="70"/>
      <c r="I3" s="82" t="s">
        <v>39</v>
      </c>
      <c r="J3" s="70"/>
      <c r="K3" s="82" t="s">
        <v>40</v>
      </c>
      <c r="L3" s="70"/>
      <c r="M3" s="82" t="s">
        <v>41</v>
      </c>
      <c r="N3" s="70"/>
      <c r="O3" s="82" t="s">
        <v>43</v>
      </c>
      <c r="P3" s="70"/>
      <c r="Q3" s="82" t="s">
        <v>44</v>
      </c>
      <c r="R3" s="70"/>
      <c r="S3" s="82" t="s">
        <v>45</v>
      </c>
      <c r="T3" s="70"/>
      <c r="U3" s="82" t="s">
        <v>47</v>
      </c>
      <c r="V3" s="70"/>
      <c r="W3" s="82" t="s">
        <v>48</v>
      </c>
      <c r="X3" s="70"/>
      <c r="Y3" s="82" t="s">
        <v>49</v>
      </c>
      <c r="Z3" s="70"/>
      <c r="AA3" s="37"/>
      <c r="AB3" s="37"/>
      <c r="AC3" s="24"/>
    </row>
    <row r="4" spans="1:29" ht="20.25" customHeight="1">
      <c r="A4" s="24"/>
      <c r="B4" s="70"/>
      <c r="C4" s="59" t="s">
        <v>30</v>
      </c>
      <c r="D4" s="59" t="s">
        <v>54</v>
      </c>
      <c r="E4" s="59" t="s">
        <v>30</v>
      </c>
      <c r="F4" s="59" t="s">
        <v>54</v>
      </c>
      <c r="G4" s="59" t="s">
        <v>30</v>
      </c>
      <c r="H4" s="59" t="s">
        <v>54</v>
      </c>
      <c r="I4" s="59" t="s">
        <v>30</v>
      </c>
      <c r="J4" s="59" t="s">
        <v>54</v>
      </c>
      <c r="K4" s="59" t="s">
        <v>30</v>
      </c>
      <c r="L4" s="59" t="s">
        <v>54</v>
      </c>
      <c r="M4" s="59" t="s">
        <v>30</v>
      </c>
      <c r="N4" s="59" t="s">
        <v>54</v>
      </c>
      <c r="O4" s="59" t="s">
        <v>30</v>
      </c>
      <c r="P4" s="59" t="s">
        <v>54</v>
      </c>
      <c r="Q4" s="59" t="s">
        <v>30</v>
      </c>
      <c r="R4" s="59" t="s">
        <v>54</v>
      </c>
      <c r="S4" s="59" t="s">
        <v>30</v>
      </c>
      <c r="T4" s="59" t="s">
        <v>54</v>
      </c>
      <c r="U4" s="59" t="s">
        <v>30</v>
      </c>
      <c r="V4" s="59" t="s">
        <v>54</v>
      </c>
      <c r="W4" s="59" t="s">
        <v>30</v>
      </c>
      <c r="X4" s="59" t="s">
        <v>54</v>
      </c>
      <c r="Y4" s="59" t="s">
        <v>30</v>
      </c>
      <c r="Z4" s="59" t="s">
        <v>54</v>
      </c>
      <c r="AA4" s="58" t="s">
        <v>55</v>
      </c>
      <c r="AB4" s="58" t="s">
        <v>56</v>
      </c>
      <c r="AC4" s="35"/>
    </row>
    <row r="5" spans="1:29" ht="19.5" customHeight="1">
      <c r="A5" s="24"/>
      <c r="B5" s="60" t="s">
        <v>67</v>
      </c>
      <c r="C5" s="61">
        <v>100</v>
      </c>
      <c r="D5" s="62">
        <f t="shared" ref="D5:D17" si="0">C5/C$17</f>
        <v>3.8167938931297711E-2</v>
      </c>
      <c r="E5" s="61">
        <v>100</v>
      </c>
      <c r="F5" s="62">
        <f t="shared" ref="F5:F17" si="1">E5/E$17</f>
        <v>4.065040650406504E-2</v>
      </c>
      <c r="G5" s="61">
        <v>50</v>
      </c>
      <c r="H5" s="62">
        <f t="shared" ref="H5:H17" si="2">G5/G$17</f>
        <v>2.4813895781637719E-2</v>
      </c>
      <c r="I5" s="61">
        <v>70</v>
      </c>
      <c r="J5" s="62">
        <f t="shared" ref="J5:J17" si="3">I5/I$17</f>
        <v>3.1208203299152922E-2</v>
      </c>
      <c r="K5" s="61">
        <v>30</v>
      </c>
      <c r="L5" s="62">
        <f t="shared" ref="L5:L17" si="4">K5/K$17</f>
        <v>1.1389521640091117E-2</v>
      </c>
      <c r="M5" s="61">
        <v>120</v>
      </c>
      <c r="N5" s="62">
        <f t="shared" ref="N5:N17" si="5">M5/M$17</f>
        <v>4.5317220543806644E-2</v>
      </c>
      <c r="O5" s="30">
        <v>200</v>
      </c>
      <c r="P5" s="62">
        <f t="shared" ref="P5:P17" si="6">O5/O$17</f>
        <v>6.7544748395812232E-2</v>
      </c>
      <c r="Q5" s="30">
        <v>270</v>
      </c>
      <c r="R5" s="62">
        <f t="shared" ref="R5:R17" si="7">Q5/Q$17</f>
        <v>8.5632730732635581E-2</v>
      </c>
      <c r="S5" s="30">
        <v>100</v>
      </c>
      <c r="T5" s="62">
        <f t="shared" ref="T5:T17" si="8">S5/S$17</f>
        <v>3.5087719298245612E-2</v>
      </c>
      <c r="U5" s="30">
        <v>100</v>
      </c>
      <c r="V5" s="62">
        <f t="shared" ref="V5:V17" si="9">U5/U$17</f>
        <v>3.4340659340659344E-2</v>
      </c>
      <c r="W5" s="30">
        <v>100</v>
      </c>
      <c r="X5" s="62">
        <f t="shared" ref="X5:X17" si="10">W5/W$17</f>
        <v>3.3189512114171919E-2</v>
      </c>
      <c r="Y5" s="30">
        <v>100</v>
      </c>
      <c r="Z5" s="62">
        <f t="shared" ref="Z5:Z17" si="11">Y5/Y$17</f>
        <v>3.1181789834736514E-2</v>
      </c>
      <c r="AA5" s="63">
        <f t="shared" ref="AA5:AA17" si="12">SUM(C5,E5,G5,I5,K5,M5,O5,Q5,S5,U5,W5,Y5)</f>
        <v>1340</v>
      </c>
      <c r="AB5" s="62">
        <f t="shared" ref="AB5:AB16" si="13">AA5/AA$17</f>
        <v>4.0958552390267758E-2</v>
      </c>
      <c r="AC5" s="35"/>
    </row>
    <row r="6" spans="1:29" ht="19.5" customHeight="1">
      <c r="A6" s="24"/>
      <c r="B6" s="60" t="s">
        <v>68</v>
      </c>
      <c r="C6" s="61">
        <v>100</v>
      </c>
      <c r="D6" s="62">
        <f t="shared" si="0"/>
        <v>3.8167938931297711E-2</v>
      </c>
      <c r="E6" s="61">
        <v>100</v>
      </c>
      <c r="F6" s="62">
        <f t="shared" si="1"/>
        <v>4.065040650406504E-2</v>
      </c>
      <c r="G6" s="61">
        <v>50</v>
      </c>
      <c r="H6" s="62">
        <f t="shared" si="2"/>
        <v>2.4813895781637719E-2</v>
      </c>
      <c r="I6" s="61">
        <v>70</v>
      </c>
      <c r="J6" s="62">
        <f t="shared" si="3"/>
        <v>3.1208203299152922E-2</v>
      </c>
      <c r="K6" s="61">
        <v>30</v>
      </c>
      <c r="L6" s="62">
        <f t="shared" si="4"/>
        <v>1.1389521640091117E-2</v>
      </c>
      <c r="M6" s="61">
        <v>120</v>
      </c>
      <c r="N6" s="62">
        <f t="shared" si="5"/>
        <v>4.5317220543806644E-2</v>
      </c>
      <c r="O6" s="30">
        <v>200</v>
      </c>
      <c r="P6" s="62">
        <f t="shared" si="6"/>
        <v>6.7544748395812232E-2</v>
      </c>
      <c r="Q6" s="30">
        <v>270</v>
      </c>
      <c r="R6" s="62">
        <f t="shared" si="7"/>
        <v>8.5632730732635581E-2</v>
      </c>
      <c r="S6" s="30">
        <v>100</v>
      </c>
      <c r="T6" s="62">
        <f t="shared" si="8"/>
        <v>3.5087719298245612E-2</v>
      </c>
      <c r="U6" s="30">
        <v>100</v>
      </c>
      <c r="V6" s="62">
        <f t="shared" si="9"/>
        <v>3.4340659340659344E-2</v>
      </c>
      <c r="W6" s="30">
        <v>100</v>
      </c>
      <c r="X6" s="62">
        <f t="shared" si="10"/>
        <v>3.3189512114171919E-2</v>
      </c>
      <c r="Y6" s="30">
        <v>100</v>
      </c>
      <c r="Z6" s="62">
        <f t="shared" si="11"/>
        <v>3.1181789834736514E-2</v>
      </c>
      <c r="AA6" s="63">
        <f t="shared" si="12"/>
        <v>1340</v>
      </c>
      <c r="AB6" s="62">
        <f t="shared" si="13"/>
        <v>4.0958552390267758E-2</v>
      </c>
      <c r="AC6" s="24"/>
    </row>
    <row r="7" spans="1:29" ht="19.5" customHeight="1">
      <c r="A7" s="24"/>
      <c r="B7" s="60" t="s">
        <v>69</v>
      </c>
      <c r="C7" s="61">
        <v>300</v>
      </c>
      <c r="D7" s="62">
        <f t="shared" si="0"/>
        <v>0.11450381679389313</v>
      </c>
      <c r="E7" s="61">
        <v>200</v>
      </c>
      <c r="F7" s="62">
        <f t="shared" si="1"/>
        <v>8.1300813008130079E-2</v>
      </c>
      <c r="G7" s="61">
        <v>300</v>
      </c>
      <c r="H7" s="62">
        <f t="shared" si="2"/>
        <v>0.14888337468982629</v>
      </c>
      <c r="I7" s="61">
        <v>300</v>
      </c>
      <c r="J7" s="62">
        <f t="shared" si="3"/>
        <v>0.13374944271065536</v>
      </c>
      <c r="K7" s="61">
        <v>300</v>
      </c>
      <c r="L7" s="62">
        <f t="shared" si="4"/>
        <v>0.11389521640091116</v>
      </c>
      <c r="M7" s="61">
        <v>300</v>
      </c>
      <c r="N7" s="62">
        <f t="shared" si="5"/>
        <v>0.11329305135951662</v>
      </c>
      <c r="O7" s="30">
        <v>300</v>
      </c>
      <c r="P7" s="62">
        <f t="shared" si="6"/>
        <v>0.10131712259371833</v>
      </c>
      <c r="Q7" s="30">
        <v>300</v>
      </c>
      <c r="R7" s="62">
        <f t="shared" si="7"/>
        <v>9.5147478591817311E-2</v>
      </c>
      <c r="S7" s="30">
        <v>300</v>
      </c>
      <c r="T7" s="62">
        <f t="shared" si="8"/>
        <v>0.10526315789473684</v>
      </c>
      <c r="U7" s="30">
        <v>300</v>
      </c>
      <c r="V7" s="62">
        <f t="shared" si="9"/>
        <v>0.10302197802197802</v>
      </c>
      <c r="W7" s="30">
        <v>300</v>
      </c>
      <c r="X7" s="62">
        <f t="shared" si="10"/>
        <v>9.9568536342515765E-2</v>
      </c>
      <c r="Y7" s="30">
        <v>300</v>
      </c>
      <c r="Z7" s="62">
        <f t="shared" si="11"/>
        <v>9.3545369504209538E-2</v>
      </c>
      <c r="AA7" s="63">
        <f t="shared" si="12"/>
        <v>3500</v>
      </c>
      <c r="AB7" s="62">
        <f t="shared" si="13"/>
        <v>0.10698129355666952</v>
      </c>
      <c r="AC7" s="24"/>
    </row>
    <row r="8" spans="1:29" ht="19.5" customHeight="1">
      <c r="A8" s="24"/>
      <c r="B8" s="60" t="s">
        <v>70</v>
      </c>
      <c r="C8" s="61">
        <v>700</v>
      </c>
      <c r="D8" s="62">
        <f t="shared" si="0"/>
        <v>0.26717557251908397</v>
      </c>
      <c r="E8" s="61">
        <v>700</v>
      </c>
      <c r="F8" s="62">
        <f t="shared" si="1"/>
        <v>0.28455284552845528</v>
      </c>
      <c r="G8" s="61">
        <v>600</v>
      </c>
      <c r="H8" s="62">
        <f t="shared" si="2"/>
        <v>0.29776674937965258</v>
      </c>
      <c r="I8" s="61">
        <v>700</v>
      </c>
      <c r="J8" s="62">
        <f t="shared" si="3"/>
        <v>0.3120820329915292</v>
      </c>
      <c r="K8" s="61">
        <v>700</v>
      </c>
      <c r="L8" s="62">
        <f t="shared" si="4"/>
        <v>0.26575550493545935</v>
      </c>
      <c r="M8" s="61">
        <v>700</v>
      </c>
      <c r="N8" s="62">
        <f t="shared" si="5"/>
        <v>0.26435045317220546</v>
      </c>
      <c r="O8" s="30">
        <v>700</v>
      </c>
      <c r="P8" s="62">
        <f t="shared" si="6"/>
        <v>0.2364066193853428</v>
      </c>
      <c r="Q8" s="30">
        <v>700</v>
      </c>
      <c r="R8" s="62">
        <f t="shared" si="7"/>
        <v>0.22201078338090707</v>
      </c>
      <c r="S8" s="30">
        <v>700</v>
      </c>
      <c r="T8" s="62">
        <f t="shared" si="8"/>
        <v>0.24561403508771928</v>
      </c>
      <c r="U8" s="30">
        <v>700</v>
      </c>
      <c r="V8" s="62">
        <f t="shared" si="9"/>
        <v>0.24038461538461539</v>
      </c>
      <c r="W8" s="30">
        <v>700</v>
      </c>
      <c r="X8" s="62">
        <f t="shared" si="10"/>
        <v>0.23232658479920346</v>
      </c>
      <c r="Y8" s="30">
        <v>700</v>
      </c>
      <c r="Z8" s="62">
        <f t="shared" si="11"/>
        <v>0.21827252884315559</v>
      </c>
      <c r="AA8" s="63">
        <f t="shared" si="12"/>
        <v>8300</v>
      </c>
      <c r="AB8" s="62">
        <f t="shared" si="13"/>
        <v>0.25369849614867346</v>
      </c>
      <c r="AC8" s="24"/>
    </row>
    <row r="9" spans="1:29" ht="19.5" customHeight="1">
      <c r="A9" s="24"/>
      <c r="B9" s="60" t="s">
        <v>71</v>
      </c>
      <c r="C9" s="61">
        <v>300</v>
      </c>
      <c r="D9" s="62">
        <f t="shared" si="0"/>
        <v>0.11450381679389313</v>
      </c>
      <c r="E9" s="61">
        <v>200</v>
      </c>
      <c r="F9" s="62">
        <f t="shared" si="1"/>
        <v>8.1300813008130079E-2</v>
      </c>
      <c r="G9" s="61">
        <v>300</v>
      </c>
      <c r="H9" s="62">
        <f t="shared" si="2"/>
        <v>0.14888337468982629</v>
      </c>
      <c r="I9" s="61">
        <v>300</v>
      </c>
      <c r="J9" s="62">
        <f t="shared" si="3"/>
        <v>0.13374944271065536</v>
      </c>
      <c r="K9" s="61">
        <v>300</v>
      </c>
      <c r="L9" s="62">
        <f t="shared" si="4"/>
        <v>0.11389521640091116</v>
      </c>
      <c r="M9" s="61">
        <v>300</v>
      </c>
      <c r="N9" s="62">
        <f t="shared" si="5"/>
        <v>0.11329305135951662</v>
      </c>
      <c r="O9" s="30">
        <v>350</v>
      </c>
      <c r="P9" s="62">
        <f t="shared" si="6"/>
        <v>0.1182033096926714</v>
      </c>
      <c r="Q9" s="30">
        <v>300</v>
      </c>
      <c r="R9" s="62">
        <f t="shared" si="7"/>
        <v>9.5147478591817311E-2</v>
      </c>
      <c r="S9" s="30">
        <v>300</v>
      </c>
      <c r="T9" s="62">
        <f t="shared" si="8"/>
        <v>0.10526315789473684</v>
      </c>
      <c r="U9" s="30">
        <v>300</v>
      </c>
      <c r="V9" s="62">
        <f t="shared" si="9"/>
        <v>0.10302197802197802</v>
      </c>
      <c r="W9" s="30">
        <v>300</v>
      </c>
      <c r="X9" s="62">
        <f t="shared" si="10"/>
        <v>9.9568536342515765E-2</v>
      </c>
      <c r="Y9" s="30">
        <v>300</v>
      </c>
      <c r="Z9" s="62">
        <f t="shared" si="11"/>
        <v>9.3545369504209538E-2</v>
      </c>
      <c r="AA9" s="63">
        <f t="shared" si="12"/>
        <v>3550</v>
      </c>
      <c r="AB9" s="62">
        <f t="shared" si="13"/>
        <v>0.10850959775033622</v>
      </c>
      <c r="AC9" s="24"/>
    </row>
    <row r="10" spans="1:29" ht="19.5" customHeight="1">
      <c r="A10" s="24"/>
      <c r="B10" s="60" t="s">
        <v>72</v>
      </c>
      <c r="C10" s="61">
        <v>100</v>
      </c>
      <c r="D10" s="62">
        <f t="shared" si="0"/>
        <v>3.8167938931297711E-2</v>
      </c>
      <c r="E10" s="61">
        <v>100</v>
      </c>
      <c r="F10" s="62">
        <f t="shared" si="1"/>
        <v>4.065040650406504E-2</v>
      </c>
      <c r="G10" s="61">
        <v>100</v>
      </c>
      <c r="H10" s="62">
        <f t="shared" si="2"/>
        <v>4.9627791563275438E-2</v>
      </c>
      <c r="I10" s="61">
        <v>100</v>
      </c>
      <c r="J10" s="62">
        <f t="shared" si="3"/>
        <v>4.4583147570218459E-2</v>
      </c>
      <c r="K10" s="61">
        <v>70</v>
      </c>
      <c r="L10" s="62">
        <f t="shared" si="4"/>
        <v>2.6575550493545937E-2</v>
      </c>
      <c r="M10" s="61">
        <v>100</v>
      </c>
      <c r="N10" s="62">
        <f t="shared" si="5"/>
        <v>3.7764350453172203E-2</v>
      </c>
      <c r="O10" s="30">
        <v>130</v>
      </c>
      <c r="P10" s="62">
        <f t="shared" si="6"/>
        <v>4.3904086457277947E-2</v>
      </c>
      <c r="Q10" s="30">
        <v>100</v>
      </c>
      <c r="R10" s="62">
        <f t="shared" si="7"/>
        <v>3.1715826197272437E-2</v>
      </c>
      <c r="S10" s="30">
        <v>100</v>
      </c>
      <c r="T10" s="62">
        <f t="shared" si="8"/>
        <v>3.5087719298245612E-2</v>
      </c>
      <c r="U10" s="30">
        <v>100</v>
      </c>
      <c r="V10" s="62">
        <f t="shared" si="9"/>
        <v>3.4340659340659344E-2</v>
      </c>
      <c r="W10" s="30">
        <v>100</v>
      </c>
      <c r="X10" s="62">
        <f t="shared" si="10"/>
        <v>3.3189512114171919E-2</v>
      </c>
      <c r="Y10" s="30">
        <v>100</v>
      </c>
      <c r="Z10" s="62">
        <f t="shared" si="11"/>
        <v>3.1181789834736514E-2</v>
      </c>
      <c r="AA10" s="63">
        <f t="shared" si="12"/>
        <v>1200</v>
      </c>
      <c r="AB10" s="62">
        <f t="shared" si="13"/>
        <v>3.6679300648000977E-2</v>
      </c>
      <c r="AC10" s="24"/>
    </row>
    <row r="11" spans="1:29" ht="19.5" customHeight="1">
      <c r="A11" s="24"/>
      <c r="B11" s="60" t="s">
        <v>73</v>
      </c>
      <c r="C11" s="61">
        <v>300</v>
      </c>
      <c r="D11" s="62">
        <f t="shared" si="0"/>
        <v>0.11450381679389313</v>
      </c>
      <c r="E11" s="61">
        <v>300</v>
      </c>
      <c r="F11" s="62">
        <f t="shared" si="1"/>
        <v>0.12195121951219512</v>
      </c>
      <c r="G11" s="61">
        <v>300</v>
      </c>
      <c r="H11" s="62">
        <f t="shared" si="2"/>
        <v>0.14888337468982629</v>
      </c>
      <c r="I11" s="61">
        <v>300</v>
      </c>
      <c r="J11" s="62">
        <f t="shared" si="3"/>
        <v>0.13374944271065536</v>
      </c>
      <c r="K11" s="61">
        <v>400</v>
      </c>
      <c r="L11" s="62">
        <f t="shared" si="4"/>
        <v>0.15186028853454822</v>
      </c>
      <c r="M11" s="61">
        <v>300</v>
      </c>
      <c r="N11" s="62">
        <f t="shared" si="5"/>
        <v>0.11329305135951662</v>
      </c>
      <c r="O11" s="30">
        <v>300</v>
      </c>
      <c r="P11" s="62">
        <f t="shared" si="6"/>
        <v>0.10131712259371833</v>
      </c>
      <c r="Q11" s="30">
        <v>300</v>
      </c>
      <c r="R11" s="62">
        <f t="shared" si="7"/>
        <v>9.5147478591817311E-2</v>
      </c>
      <c r="S11" s="30">
        <v>300</v>
      </c>
      <c r="T11" s="62">
        <f t="shared" si="8"/>
        <v>0.10526315789473684</v>
      </c>
      <c r="U11" s="30">
        <v>300</v>
      </c>
      <c r="V11" s="62">
        <f t="shared" si="9"/>
        <v>0.10302197802197802</v>
      </c>
      <c r="W11" s="30">
        <v>300</v>
      </c>
      <c r="X11" s="62">
        <f t="shared" si="10"/>
        <v>9.9568536342515765E-2</v>
      </c>
      <c r="Y11" s="30">
        <v>300</v>
      </c>
      <c r="Z11" s="62">
        <f t="shared" si="11"/>
        <v>9.3545369504209538E-2</v>
      </c>
      <c r="AA11" s="63">
        <f t="shared" si="12"/>
        <v>3700</v>
      </c>
      <c r="AB11" s="62">
        <f t="shared" si="13"/>
        <v>0.11309451033133634</v>
      </c>
      <c r="AC11" s="24"/>
    </row>
    <row r="12" spans="1:29" ht="19.5" customHeight="1">
      <c r="A12" s="24"/>
      <c r="B12" s="60" t="s">
        <v>74</v>
      </c>
      <c r="C12" s="61">
        <v>700</v>
      </c>
      <c r="D12" s="62">
        <f t="shared" si="0"/>
        <v>0.26717557251908397</v>
      </c>
      <c r="E12" s="61">
        <v>750</v>
      </c>
      <c r="F12" s="62">
        <f t="shared" si="1"/>
        <v>0.3048780487804878</v>
      </c>
      <c r="G12" s="61">
        <v>300</v>
      </c>
      <c r="H12" s="62">
        <f t="shared" si="2"/>
        <v>0.14888337468982629</v>
      </c>
      <c r="I12" s="61">
        <v>400</v>
      </c>
      <c r="J12" s="62">
        <f t="shared" si="3"/>
        <v>0.17833259028087384</v>
      </c>
      <c r="K12" s="61">
        <v>800</v>
      </c>
      <c r="L12" s="62">
        <f t="shared" si="4"/>
        <v>0.30372057706909644</v>
      </c>
      <c r="M12" s="61">
        <v>700</v>
      </c>
      <c r="N12" s="62">
        <f t="shared" si="5"/>
        <v>0.26435045317220546</v>
      </c>
      <c r="O12" s="30">
        <v>770</v>
      </c>
      <c r="P12" s="62">
        <f t="shared" si="6"/>
        <v>0.26004728132387706</v>
      </c>
      <c r="Q12" s="30">
        <v>900</v>
      </c>
      <c r="R12" s="62">
        <f t="shared" si="7"/>
        <v>0.28544243577545197</v>
      </c>
      <c r="S12" s="30">
        <v>920</v>
      </c>
      <c r="T12" s="62">
        <f t="shared" si="8"/>
        <v>0.32280701754385965</v>
      </c>
      <c r="U12" s="30">
        <v>1000</v>
      </c>
      <c r="V12" s="62">
        <f t="shared" si="9"/>
        <v>0.34340659340659341</v>
      </c>
      <c r="W12" s="30">
        <v>1100</v>
      </c>
      <c r="X12" s="62">
        <f t="shared" si="10"/>
        <v>0.36508463325589113</v>
      </c>
      <c r="Y12" s="30">
        <v>1300</v>
      </c>
      <c r="Z12" s="62">
        <f t="shared" si="11"/>
        <v>0.40536326785157467</v>
      </c>
      <c r="AA12" s="63">
        <f t="shared" si="12"/>
        <v>9640</v>
      </c>
      <c r="AB12" s="62">
        <f t="shared" si="13"/>
        <v>0.2946570485389412</v>
      </c>
      <c r="AC12" s="24"/>
    </row>
    <row r="13" spans="1:29" ht="19.5" customHeight="1">
      <c r="A13" s="24"/>
      <c r="B13" s="60" t="s">
        <v>75</v>
      </c>
      <c r="C13" s="61">
        <v>20</v>
      </c>
      <c r="D13" s="62">
        <f t="shared" si="0"/>
        <v>7.6335877862595417E-3</v>
      </c>
      <c r="E13" s="61">
        <v>10</v>
      </c>
      <c r="F13" s="62">
        <f t="shared" si="1"/>
        <v>4.0650406504065045E-3</v>
      </c>
      <c r="G13" s="61">
        <v>15</v>
      </c>
      <c r="H13" s="62">
        <f t="shared" si="2"/>
        <v>7.4441687344913151E-3</v>
      </c>
      <c r="I13" s="61">
        <v>3</v>
      </c>
      <c r="J13" s="62">
        <f t="shared" si="3"/>
        <v>1.3374944271065537E-3</v>
      </c>
      <c r="K13" s="61">
        <v>4</v>
      </c>
      <c r="L13" s="62">
        <f t="shared" si="4"/>
        <v>1.5186028853454822E-3</v>
      </c>
      <c r="M13" s="61">
        <v>8</v>
      </c>
      <c r="N13" s="62">
        <f t="shared" si="5"/>
        <v>3.0211480362537764E-3</v>
      </c>
      <c r="O13" s="30">
        <v>11</v>
      </c>
      <c r="P13" s="62">
        <f t="shared" si="6"/>
        <v>3.7149611617696724E-3</v>
      </c>
      <c r="Q13" s="30">
        <v>13</v>
      </c>
      <c r="R13" s="62">
        <f t="shared" si="7"/>
        <v>4.1230574056454168E-3</v>
      </c>
      <c r="S13" s="30">
        <v>30</v>
      </c>
      <c r="T13" s="62">
        <f t="shared" si="8"/>
        <v>1.0526315789473684E-2</v>
      </c>
      <c r="U13" s="30">
        <v>12</v>
      </c>
      <c r="V13" s="62">
        <f t="shared" si="9"/>
        <v>4.120879120879121E-3</v>
      </c>
      <c r="W13" s="30">
        <v>13</v>
      </c>
      <c r="X13" s="62">
        <f t="shared" si="10"/>
        <v>4.3146365748423501E-3</v>
      </c>
      <c r="Y13" s="30">
        <v>7</v>
      </c>
      <c r="Z13" s="62">
        <f t="shared" si="11"/>
        <v>2.1827252884315559E-3</v>
      </c>
      <c r="AA13" s="63">
        <f t="shared" si="12"/>
        <v>146</v>
      </c>
      <c r="AB13" s="62">
        <f t="shared" si="13"/>
        <v>4.4626482455067855E-3</v>
      </c>
      <c r="AC13" s="24"/>
    </row>
    <row r="14" spans="1:29" ht="19.5" customHeight="1">
      <c r="A14" s="24"/>
      <c r="B14" s="60" t="s">
        <v>76</v>
      </c>
      <c r="C14" s="61">
        <v>100</v>
      </c>
      <c r="D14" s="62">
        <f t="shared" si="0"/>
        <v>3.8167938931297711E-2</v>
      </c>
      <c r="E14" s="61">
        <v>100</v>
      </c>
      <c r="F14" s="62">
        <f t="shared" si="1"/>
        <v>4.065040650406504E-2</v>
      </c>
      <c r="G14" s="61">
        <v>100</v>
      </c>
      <c r="H14" s="62">
        <f t="shared" si="2"/>
        <v>4.9627791563275438E-2</v>
      </c>
      <c r="I14" s="61">
        <v>100</v>
      </c>
      <c r="J14" s="62">
        <f t="shared" si="3"/>
        <v>4.4583147570218459E-2</v>
      </c>
      <c r="K14" s="61">
        <v>70</v>
      </c>
      <c r="L14" s="62">
        <f t="shared" si="4"/>
        <v>2.6575550493545937E-2</v>
      </c>
      <c r="M14" s="61">
        <v>100</v>
      </c>
      <c r="N14" s="62">
        <f t="shared" si="5"/>
        <v>3.7764350453172203E-2</v>
      </c>
      <c r="O14" s="30">
        <v>130</v>
      </c>
      <c r="P14" s="62">
        <f t="shared" si="6"/>
        <v>4.3904086457277947E-2</v>
      </c>
      <c r="Q14" s="30">
        <v>100</v>
      </c>
      <c r="R14" s="62">
        <f t="shared" si="7"/>
        <v>3.1715826197272437E-2</v>
      </c>
      <c r="S14" s="30">
        <v>100</v>
      </c>
      <c r="T14" s="62">
        <f t="shared" si="8"/>
        <v>3.5087719298245612E-2</v>
      </c>
      <c r="U14" s="30">
        <v>100</v>
      </c>
      <c r="V14" s="62">
        <f t="shared" si="9"/>
        <v>3.4340659340659344E-2</v>
      </c>
      <c r="W14" s="30">
        <v>100</v>
      </c>
      <c r="X14" s="62">
        <f t="shared" si="10"/>
        <v>3.3189512114171919E-2</v>
      </c>
      <c r="Y14" s="30">
        <v>100</v>
      </c>
      <c r="Z14" s="62">
        <f t="shared" si="11"/>
        <v>3.1181789834736514E-2</v>
      </c>
      <c r="AA14" s="63">
        <f t="shared" si="12"/>
        <v>1200</v>
      </c>
      <c r="AB14" s="62">
        <f t="shared" si="13"/>
        <v>3.6679300648000977E-2</v>
      </c>
      <c r="AC14" s="24"/>
    </row>
    <row r="15" spans="1:29" ht="19.5" customHeight="1">
      <c r="A15" s="24"/>
      <c r="B15" s="60" t="s">
        <v>77</v>
      </c>
      <c r="C15" s="61">
        <v>100</v>
      </c>
      <c r="D15" s="62">
        <f t="shared" si="0"/>
        <v>3.8167938931297711E-2</v>
      </c>
      <c r="E15" s="61">
        <v>100</v>
      </c>
      <c r="F15" s="62">
        <f t="shared" si="1"/>
        <v>4.065040650406504E-2</v>
      </c>
      <c r="G15" s="61">
        <v>100</v>
      </c>
      <c r="H15" s="62">
        <f t="shared" si="2"/>
        <v>4.9627791563275438E-2</v>
      </c>
      <c r="I15" s="61">
        <v>100</v>
      </c>
      <c r="J15" s="62">
        <f t="shared" si="3"/>
        <v>4.4583147570218459E-2</v>
      </c>
      <c r="K15" s="61">
        <v>70</v>
      </c>
      <c r="L15" s="62">
        <f t="shared" si="4"/>
        <v>2.6575550493545937E-2</v>
      </c>
      <c r="M15" s="61">
        <v>100</v>
      </c>
      <c r="N15" s="62">
        <f t="shared" si="5"/>
        <v>3.7764350453172203E-2</v>
      </c>
      <c r="O15" s="30">
        <v>130</v>
      </c>
      <c r="P15" s="62">
        <f t="shared" si="6"/>
        <v>4.3904086457277947E-2</v>
      </c>
      <c r="Q15" s="30">
        <v>100</v>
      </c>
      <c r="R15" s="62">
        <f t="shared" si="7"/>
        <v>3.1715826197272437E-2</v>
      </c>
      <c r="S15" s="30">
        <v>100</v>
      </c>
      <c r="T15" s="62">
        <f t="shared" si="8"/>
        <v>3.5087719298245612E-2</v>
      </c>
      <c r="U15" s="30">
        <v>100</v>
      </c>
      <c r="V15" s="62">
        <f t="shared" si="9"/>
        <v>3.4340659340659344E-2</v>
      </c>
      <c r="W15" s="30">
        <v>100</v>
      </c>
      <c r="X15" s="62">
        <f t="shared" si="10"/>
        <v>3.3189512114171919E-2</v>
      </c>
      <c r="Y15" s="30">
        <v>100</v>
      </c>
      <c r="Z15" s="62">
        <f t="shared" si="11"/>
        <v>3.1181789834736514E-2</v>
      </c>
      <c r="AA15" s="63">
        <f t="shared" si="12"/>
        <v>1200</v>
      </c>
      <c r="AB15" s="62">
        <f t="shared" si="13"/>
        <v>3.6679300648000977E-2</v>
      </c>
      <c r="AC15" s="24"/>
    </row>
    <row r="16" spans="1:29" ht="19.5" customHeight="1">
      <c r="A16" s="24"/>
      <c r="B16" s="60" t="s">
        <v>64</v>
      </c>
      <c r="C16" s="61">
        <v>20</v>
      </c>
      <c r="D16" s="62">
        <f t="shared" si="0"/>
        <v>7.6335877862595417E-3</v>
      </c>
      <c r="E16" s="61">
        <v>10</v>
      </c>
      <c r="F16" s="62">
        <f t="shared" si="1"/>
        <v>4.0650406504065045E-3</v>
      </c>
      <c r="G16" s="61">
        <v>15</v>
      </c>
      <c r="H16" s="62">
        <f t="shared" si="2"/>
        <v>7.4441687344913151E-3</v>
      </c>
      <c r="I16" s="61">
        <v>3</v>
      </c>
      <c r="J16" s="62">
        <f t="shared" si="3"/>
        <v>1.3374944271065537E-3</v>
      </c>
      <c r="K16" s="61">
        <v>4</v>
      </c>
      <c r="L16" s="62">
        <f t="shared" si="4"/>
        <v>1.5186028853454822E-3</v>
      </c>
      <c r="M16" s="61">
        <v>8</v>
      </c>
      <c r="N16" s="62">
        <f t="shared" si="5"/>
        <v>3.0211480362537764E-3</v>
      </c>
      <c r="O16" s="30">
        <v>11</v>
      </c>
      <c r="P16" s="62">
        <f t="shared" si="6"/>
        <v>3.7149611617696724E-3</v>
      </c>
      <c r="Q16" s="30">
        <v>13</v>
      </c>
      <c r="R16" s="62">
        <f t="shared" si="7"/>
        <v>4.1230574056454168E-3</v>
      </c>
      <c r="S16" s="30">
        <v>30</v>
      </c>
      <c r="T16" s="62">
        <f t="shared" si="8"/>
        <v>1.0526315789473684E-2</v>
      </c>
      <c r="U16" s="30">
        <v>12</v>
      </c>
      <c r="V16" s="62">
        <f t="shared" si="9"/>
        <v>4.120879120879121E-3</v>
      </c>
      <c r="W16" s="30">
        <v>13</v>
      </c>
      <c r="X16" s="62">
        <f t="shared" si="10"/>
        <v>4.3146365748423501E-3</v>
      </c>
      <c r="Y16" s="30">
        <v>7</v>
      </c>
      <c r="Z16" s="62">
        <f t="shared" si="11"/>
        <v>2.1827252884315559E-3</v>
      </c>
      <c r="AA16" s="63">
        <f t="shared" si="12"/>
        <v>146</v>
      </c>
      <c r="AB16" s="62">
        <f t="shared" si="13"/>
        <v>4.4626482455067855E-3</v>
      </c>
      <c r="AC16" s="24"/>
    </row>
    <row r="17" spans="1:29" ht="19.5" customHeight="1">
      <c r="A17" s="24"/>
      <c r="B17" s="64" t="s">
        <v>55</v>
      </c>
      <c r="C17" s="65">
        <f>SUM(C5:C13)</f>
        <v>2620</v>
      </c>
      <c r="D17" s="66">
        <f t="shared" si="0"/>
        <v>1</v>
      </c>
      <c r="E17" s="65">
        <f>SUM(E5:E13)</f>
        <v>2460</v>
      </c>
      <c r="F17" s="66">
        <f t="shared" si="1"/>
        <v>1</v>
      </c>
      <c r="G17" s="65">
        <f>SUM(G5:G13)</f>
        <v>2015</v>
      </c>
      <c r="H17" s="66">
        <f t="shared" si="2"/>
        <v>1</v>
      </c>
      <c r="I17" s="65">
        <f>SUM(I5:I13)</f>
        <v>2243</v>
      </c>
      <c r="J17" s="66">
        <f t="shared" si="3"/>
        <v>1</v>
      </c>
      <c r="K17" s="65">
        <f>SUM(K5:K13)</f>
        <v>2634</v>
      </c>
      <c r="L17" s="66">
        <f t="shared" si="4"/>
        <v>1</v>
      </c>
      <c r="M17" s="65">
        <f>SUM(M5:M13)</f>
        <v>2648</v>
      </c>
      <c r="N17" s="66">
        <f t="shared" si="5"/>
        <v>1</v>
      </c>
      <c r="O17" s="59">
        <f>SUM(O5:O13)</f>
        <v>2961</v>
      </c>
      <c r="P17" s="66">
        <f t="shared" si="6"/>
        <v>1</v>
      </c>
      <c r="Q17" s="59">
        <f>SUM(Q5:Q13)</f>
        <v>3153</v>
      </c>
      <c r="R17" s="66">
        <f t="shared" si="7"/>
        <v>1</v>
      </c>
      <c r="S17" s="59">
        <f>SUM(S5:S13)</f>
        <v>2850</v>
      </c>
      <c r="T17" s="66">
        <f t="shared" si="8"/>
        <v>1</v>
      </c>
      <c r="U17" s="59">
        <f>SUM(U5:U13)</f>
        <v>2912</v>
      </c>
      <c r="V17" s="66">
        <f t="shared" si="9"/>
        <v>1</v>
      </c>
      <c r="W17" s="59">
        <f>SUM(W5:W13)</f>
        <v>3013</v>
      </c>
      <c r="X17" s="66">
        <f t="shared" si="10"/>
        <v>1</v>
      </c>
      <c r="Y17" s="59">
        <f>SUM(Y5:Y13)</f>
        <v>3207</v>
      </c>
      <c r="Z17" s="66">
        <f t="shared" si="11"/>
        <v>1</v>
      </c>
      <c r="AA17" s="67">
        <f t="shared" si="12"/>
        <v>32716</v>
      </c>
      <c r="AB17" s="58"/>
      <c r="AC17" s="24"/>
    </row>
    <row r="18" spans="1:29" ht="27.75" customHeight="1">
      <c r="A18" s="24"/>
      <c r="B18" s="51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24"/>
      <c r="T18" s="68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27.75" customHeight="1">
      <c r="A19" s="24"/>
      <c r="B19" s="51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24"/>
      <c r="T19" s="68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7.75" customHeight="1">
      <c r="A20" s="24"/>
      <c r="B20" s="51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24"/>
      <c r="T20" s="68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27.75" customHeight="1">
      <c r="A21" s="24"/>
      <c r="B21" s="51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24"/>
      <c r="T21" s="68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27.75" customHeight="1">
      <c r="A22" s="24"/>
      <c r="B22" s="51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24"/>
      <c r="T22" s="68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27.75" customHeight="1">
      <c r="A23" s="24"/>
      <c r="B23" s="51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24"/>
      <c r="T23" s="68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15">
      <c r="A24" s="24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15">
      <c r="A25" s="24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ht="15">
      <c r="A26" s="2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ht="15">
      <c r="A27" s="24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ht="15">
      <c r="A28" s="24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15">
      <c r="A29" s="24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15">
      <c r="A30" s="24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ht="15">
      <c r="A31" s="24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ht="15">
      <c r="A32" s="24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15">
      <c r="A33" s="24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</sheetData>
  <mergeCells count="14">
    <mergeCell ref="W3:X3"/>
    <mergeCell ref="Y3:Z3"/>
    <mergeCell ref="B1:L1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C4587"/>
    <outlinePr summaryBelow="0" summaryRight="0"/>
  </sheetPr>
  <dimension ref="A1:AC29"/>
  <sheetViews>
    <sheetView showGridLines="0" tabSelected="1" workbookViewId="0">
      <selection activeCell="R20" sqref="R20"/>
    </sheetView>
  </sheetViews>
  <sheetFormatPr defaultColWidth="12.5703125" defaultRowHeight="15.75" customHeight="1"/>
  <cols>
    <col min="1" max="1" width="1.42578125" customWidth="1"/>
    <col min="2" max="2" width="28.5703125" customWidth="1"/>
    <col min="3" max="28" width="10" customWidth="1"/>
    <col min="29" max="29" width="1.85546875" customWidth="1"/>
  </cols>
  <sheetData>
    <row r="1" spans="1:29" ht="59.25" customHeight="1">
      <c r="A1" s="57"/>
      <c r="B1" s="79" t="s">
        <v>78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4"/>
    </row>
    <row r="2" spans="1:29" ht="1.5" customHeight="1">
      <c r="A2" s="23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24"/>
    </row>
    <row r="3" spans="1:29">
      <c r="A3" s="24"/>
      <c r="B3" s="82" t="s">
        <v>52</v>
      </c>
      <c r="C3" s="82" t="s">
        <v>16</v>
      </c>
      <c r="D3" s="70"/>
      <c r="E3" s="82" t="s">
        <v>17</v>
      </c>
      <c r="F3" s="70"/>
      <c r="G3" s="82" t="s">
        <v>18</v>
      </c>
      <c r="H3" s="70"/>
      <c r="I3" s="82" t="s">
        <v>39</v>
      </c>
      <c r="J3" s="70"/>
      <c r="K3" s="82" t="s">
        <v>40</v>
      </c>
      <c r="L3" s="70"/>
      <c r="M3" s="82" t="s">
        <v>41</v>
      </c>
      <c r="N3" s="70"/>
      <c r="O3" s="82" t="s">
        <v>43</v>
      </c>
      <c r="P3" s="70"/>
      <c r="Q3" s="82" t="s">
        <v>44</v>
      </c>
      <c r="R3" s="70"/>
      <c r="S3" s="82" t="s">
        <v>45</v>
      </c>
      <c r="T3" s="70"/>
      <c r="U3" s="82" t="s">
        <v>47</v>
      </c>
      <c r="V3" s="70"/>
      <c r="W3" s="82" t="s">
        <v>48</v>
      </c>
      <c r="X3" s="70"/>
      <c r="Y3" s="82" t="s">
        <v>49</v>
      </c>
      <c r="Z3" s="70"/>
      <c r="AA3" s="37"/>
      <c r="AB3" s="37"/>
      <c r="AC3" s="24"/>
    </row>
    <row r="4" spans="1:29" ht="20.25" customHeight="1">
      <c r="A4" s="24"/>
      <c r="B4" s="70"/>
      <c r="C4" s="59" t="s">
        <v>30</v>
      </c>
      <c r="D4" s="59" t="s">
        <v>54</v>
      </c>
      <c r="E4" s="59" t="s">
        <v>30</v>
      </c>
      <c r="F4" s="59" t="s">
        <v>54</v>
      </c>
      <c r="G4" s="59" t="s">
        <v>30</v>
      </c>
      <c r="H4" s="59" t="s">
        <v>54</v>
      </c>
      <c r="I4" s="59" t="s">
        <v>30</v>
      </c>
      <c r="J4" s="59" t="s">
        <v>54</v>
      </c>
      <c r="K4" s="59" t="s">
        <v>30</v>
      </c>
      <c r="L4" s="59" t="s">
        <v>54</v>
      </c>
      <c r="M4" s="59" t="s">
        <v>30</v>
      </c>
      <c r="N4" s="59" t="s">
        <v>54</v>
      </c>
      <c r="O4" s="59" t="s">
        <v>30</v>
      </c>
      <c r="P4" s="59" t="s">
        <v>54</v>
      </c>
      <c r="Q4" s="59" t="s">
        <v>30</v>
      </c>
      <c r="R4" s="59" t="s">
        <v>54</v>
      </c>
      <c r="S4" s="59" t="s">
        <v>30</v>
      </c>
      <c r="T4" s="59" t="s">
        <v>54</v>
      </c>
      <c r="U4" s="59" t="s">
        <v>30</v>
      </c>
      <c r="V4" s="59" t="s">
        <v>54</v>
      </c>
      <c r="W4" s="59" t="s">
        <v>30</v>
      </c>
      <c r="X4" s="59" t="s">
        <v>54</v>
      </c>
      <c r="Y4" s="59" t="s">
        <v>30</v>
      </c>
      <c r="Z4" s="59" t="s">
        <v>54</v>
      </c>
      <c r="AA4" s="58" t="s">
        <v>55</v>
      </c>
      <c r="AB4" s="58" t="s">
        <v>56</v>
      </c>
      <c r="AC4" s="35"/>
    </row>
    <row r="5" spans="1:29" ht="19.5" customHeight="1">
      <c r="A5" s="24"/>
      <c r="B5" s="60" t="s">
        <v>57</v>
      </c>
      <c r="C5" s="61">
        <v>100</v>
      </c>
      <c r="D5" s="62">
        <f t="shared" ref="D5:D13" si="0">C5/C$13</f>
        <v>3.968253968253968E-2</v>
      </c>
      <c r="E5" s="61">
        <v>100</v>
      </c>
      <c r="F5" s="62">
        <f t="shared" ref="F5:F13" si="1">E5/E$13</f>
        <v>4.2372881355932202E-2</v>
      </c>
      <c r="G5" s="61">
        <v>50</v>
      </c>
      <c r="H5" s="62">
        <f t="shared" ref="H5:H13" si="2">G5/G$13</f>
        <v>2.5445292620865138E-2</v>
      </c>
      <c r="I5" s="61">
        <v>70</v>
      </c>
      <c r="J5" s="62">
        <f t="shared" ref="J5:J13" si="3">I5/I$13</f>
        <v>3.2213529682466636E-2</v>
      </c>
      <c r="K5" s="61">
        <v>30</v>
      </c>
      <c r="L5" s="62">
        <f t="shared" ref="L5:L13" si="4">K5/K$13</f>
        <v>1.1520737327188941E-2</v>
      </c>
      <c r="M5" s="61">
        <v>120</v>
      </c>
      <c r="N5" s="62">
        <f t="shared" ref="N5:N13" si="5">M5/M$13</f>
        <v>4.746835443037975E-2</v>
      </c>
      <c r="O5" s="30">
        <v>200</v>
      </c>
      <c r="P5" s="62">
        <f t="shared" ref="P5:P13" si="6">O5/O$13</f>
        <v>7.2437522636725829E-2</v>
      </c>
      <c r="Q5" s="30">
        <v>270</v>
      </c>
      <c r="R5" s="62">
        <f t="shared" ref="R5:R13" si="7">Q5/Q$13</f>
        <v>9.3652445369406867E-2</v>
      </c>
      <c r="S5" s="30">
        <v>100</v>
      </c>
      <c r="T5" s="62">
        <f t="shared" ref="T5:T13" si="8">S5/S$13</f>
        <v>3.6363636363636362E-2</v>
      </c>
      <c r="U5" s="30">
        <v>100</v>
      </c>
      <c r="V5" s="62">
        <f t="shared" ref="V5:V13" si="9">U5/U$13</f>
        <v>3.5561877667140827E-2</v>
      </c>
      <c r="W5" s="30">
        <v>100</v>
      </c>
      <c r="X5" s="62">
        <f t="shared" ref="X5:X13" si="10">W5/W$13</f>
        <v>3.4328870580157912E-2</v>
      </c>
      <c r="Y5" s="30">
        <v>100</v>
      </c>
      <c r="Z5" s="62">
        <f t="shared" ref="Z5:Z13" si="11">Y5/Y$13</f>
        <v>3.2185387833923398E-2</v>
      </c>
      <c r="AA5" s="63">
        <f t="shared" ref="AA5:AA13" si="12">SUM(C5,E5,G5,I5,K5,M5,O5,Q5,S5,U5,W5,Y5)</f>
        <v>1340</v>
      </c>
      <c r="AB5" s="62">
        <f t="shared" ref="AB5:AB12" si="13">AA5/AA$13</f>
        <v>4.2707802141764409E-2</v>
      </c>
      <c r="AC5" s="35"/>
    </row>
    <row r="6" spans="1:29" ht="19.5" customHeight="1">
      <c r="A6" s="24"/>
      <c r="B6" s="60" t="s">
        <v>58</v>
      </c>
      <c r="C6" s="61">
        <v>300</v>
      </c>
      <c r="D6" s="62">
        <f t="shared" si="0"/>
        <v>0.11904761904761904</v>
      </c>
      <c r="E6" s="61">
        <v>200</v>
      </c>
      <c r="F6" s="62">
        <f t="shared" si="1"/>
        <v>8.4745762711864403E-2</v>
      </c>
      <c r="G6" s="61">
        <v>300</v>
      </c>
      <c r="H6" s="62">
        <f t="shared" si="2"/>
        <v>0.15267175572519084</v>
      </c>
      <c r="I6" s="61">
        <v>300</v>
      </c>
      <c r="J6" s="62">
        <f t="shared" si="3"/>
        <v>0.13805798435342845</v>
      </c>
      <c r="K6" s="61">
        <v>300</v>
      </c>
      <c r="L6" s="62">
        <f t="shared" si="4"/>
        <v>0.1152073732718894</v>
      </c>
      <c r="M6" s="61">
        <v>300</v>
      </c>
      <c r="N6" s="62">
        <f t="shared" si="5"/>
        <v>0.11867088607594936</v>
      </c>
      <c r="O6" s="30">
        <v>300</v>
      </c>
      <c r="P6" s="62">
        <f t="shared" si="6"/>
        <v>0.10865628395508874</v>
      </c>
      <c r="Q6" s="30">
        <v>300</v>
      </c>
      <c r="R6" s="62">
        <f t="shared" si="7"/>
        <v>0.1040582726326743</v>
      </c>
      <c r="S6" s="30">
        <v>300</v>
      </c>
      <c r="T6" s="62">
        <f t="shared" si="8"/>
        <v>0.10909090909090909</v>
      </c>
      <c r="U6" s="30">
        <v>300</v>
      </c>
      <c r="V6" s="62">
        <f t="shared" si="9"/>
        <v>0.10668563300142248</v>
      </c>
      <c r="W6" s="30">
        <v>300</v>
      </c>
      <c r="X6" s="62">
        <f t="shared" si="10"/>
        <v>0.10298661174047374</v>
      </c>
      <c r="Y6" s="30">
        <v>300</v>
      </c>
      <c r="Z6" s="62">
        <f t="shared" si="11"/>
        <v>9.6556163501770195E-2</v>
      </c>
      <c r="AA6" s="63">
        <f t="shared" si="12"/>
        <v>3500</v>
      </c>
      <c r="AB6" s="62">
        <f t="shared" si="13"/>
        <v>0.11155022947475778</v>
      </c>
      <c r="AC6" s="24"/>
    </row>
    <row r="7" spans="1:29" ht="19.5" customHeight="1">
      <c r="A7" s="24"/>
      <c r="B7" s="60" t="s">
        <v>59</v>
      </c>
      <c r="C7" s="61">
        <v>700</v>
      </c>
      <c r="D7" s="62">
        <f t="shared" si="0"/>
        <v>0.27777777777777779</v>
      </c>
      <c r="E7" s="61">
        <v>700</v>
      </c>
      <c r="F7" s="62">
        <f t="shared" si="1"/>
        <v>0.29661016949152541</v>
      </c>
      <c r="G7" s="61">
        <v>600</v>
      </c>
      <c r="H7" s="62">
        <f t="shared" si="2"/>
        <v>0.30534351145038169</v>
      </c>
      <c r="I7" s="61">
        <v>700</v>
      </c>
      <c r="J7" s="62">
        <f t="shared" si="3"/>
        <v>0.32213529682466635</v>
      </c>
      <c r="K7" s="61">
        <v>700</v>
      </c>
      <c r="L7" s="62">
        <f t="shared" si="4"/>
        <v>0.26881720430107525</v>
      </c>
      <c r="M7" s="61">
        <v>700</v>
      </c>
      <c r="N7" s="62">
        <f t="shared" si="5"/>
        <v>0.27689873417721517</v>
      </c>
      <c r="O7" s="30">
        <v>700</v>
      </c>
      <c r="P7" s="62">
        <f t="shared" si="6"/>
        <v>0.25353132922854038</v>
      </c>
      <c r="Q7" s="30">
        <v>700</v>
      </c>
      <c r="R7" s="62">
        <f t="shared" si="7"/>
        <v>0.2428026361429067</v>
      </c>
      <c r="S7" s="30">
        <v>700</v>
      </c>
      <c r="T7" s="62">
        <f t="shared" si="8"/>
        <v>0.25454545454545452</v>
      </c>
      <c r="U7" s="30">
        <v>700</v>
      </c>
      <c r="V7" s="62">
        <f t="shared" si="9"/>
        <v>0.24893314366998578</v>
      </c>
      <c r="W7" s="30">
        <v>700</v>
      </c>
      <c r="X7" s="62">
        <f t="shared" si="10"/>
        <v>0.24030209406110539</v>
      </c>
      <c r="Y7" s="30">
        <v>700</v>
      </c>
      <c r="Z7" s="62">
        <f t="shared" si="11"/>
        <v>0.2252977148374638</v>
      </c>
      <c r="AA7" s="63">
        <f t="shared" si="12"/>
        <v>8300</v>
      </c>
      <c r="AB7" s="62">
        <f t="shared" si="13"/>
        <v>0.26453340132585418</v>
      </c>
      <c r="AC7" s="24"/>
    </row>
    <row r="8" spans="1:29" ht="19.5" customHeight="1">
      <c r="A8" s="24"/>
      <c r="B8" s="60" t="s">
        <v>60</v>
      </c>
      <c r="C8" s="61">
        <v>300</v>
      </c>
      <c r="D8" s="62">
        <f t="shared" si="0"/>
        <v>0.11904761904761904</v>
      </c>
      <c r="E8" s="61">
        <v>200</v>
      </c>
      <c r="F8" s="62">
        <f t="shared" si="1"/>
        <v>8.4745762711864403E-2</v>
      </c>
      <c r="G8" s="61">
        <v>300</v>
      </c>
      <c r="H8" s="62">
        <f t="shared" si="2"/>
        <v>0.15267175572519084</v>
      </c>
      <c r="I8" s="61">
        <v>300</v>
      </c>
      <c r="J8" s="62">
        <f t="shared" si="3"/>
        <v>0.13805798435342845</v>
      </c>
      <c r="K8" s="61">
        <v>300</v>
      </c>
      <c r="L8" s="62">
        <f t="shared" si="4"/>
        <v>0.1152073732718894</v>
      </c>
      <c r="M8" s="61">
        <v>300</v>
      </c>
      <c r="N8" s="62">
        <f t="shared" si="5"/>
        <v>0.11867088607594936</v>
      </c>
      <c r="O8" s="30">
        <v>350</v>
      </c>
      <c r="P8" s="62">
        <f t="shared" si="6"/>
        <v>0.12676566461427019</v>
      </c>
      <c r="Q8" s="30">
        <v>300</v>
      </c>
      <c r="R8" s="62">
        <f t="shared" si="7"/>
        <v>0.1040582726326743</v>
      </c>
      <c r="S8" s="30">
        <v>300</v>
      </c>
      <c r="T8" s="62">
        <f t="shared" si="8"/>
        <v>0.10909090909090909</v>
      </c>
      <c r="U8" s="30">
        <v>300</v>
      </c>
      <c r="V8" s="62">
        <f t="shared" si="9"/>
        <v>0.10668563300142248</v>
      </c>
      <c r="W8" s="30">
        <v>300</v>
      </c>
      <c r="X8" s="62">
        <f t="shared" si="10"/>
        <v>0.10298661174047374</v>
      </c>
      <c r="Y8" s="30">
        <v>300</v>
      </c>
      <c r="Z8" s="62">
        <f t="shared" si="11"/>
        <v>9.6556163501770195E-2</v>
      </c>
      <c r="AA8" s="63">
        <f t="shared" si="12"/>
        <v>3550</v>
      </c>
      <c r="AB8" s="62">
        <f t="shared" si="13"/>
        <v>0.11314380418154003</v>
      </c>
      <c r="AC8" s="24"/>
    </row>
    <row r="9" spans="1:29" ht="19.5" customHeight="1">
      <c r="A9" s="24"/>
      <c r="B9" s="60" t="s">
        <v>61</v>
      </c>
      <c r="C9" s="61">
        <v>100</v>
      </c>
      <c r="D9" s="62">
        <f t="shared" si="0"/>
        <v>3.968253968253968E-2</v>
      </c>
      <c r="E9" s="61">
        <v>100</v>
      </c>
      <c r="F9" s="62">
        <f t="shared" si="1"/>
        <v>4.2372881355932202E-2</v>
      </c>
      <c r="G9" s="61">
        <v>100</v>
      </c>
      <c r="H9" s="62">
        <f t="shared" si="2"/>
        <v>5.0890585241730277E-2</v>
      </c>
      <c r="I9" s="61">
        <v>100</v>
      </c>
      <c r="J9" s="62">
        <f t="shared" si="3"/>
        <v>4.6019328117809483E-2</v>
      </c>
      <c r="K9" s="61">
        <v>70</v>
      </c>
      <c r="L9" s="62">
        <f t="shared" si="4"/>
        <v>2.6881720430107527E-2</v>
      </c>
      <c r="M9" s="61">
        <v>100</v>
      </c>
      <c r="N9" s="62">
        <f t="shared" si="5"/>
        <v>3.9556962025316458E-2</v>
      </c>
      <c r="O9" s="30">
        <v>130</v>
      </c>
      <c r="P9" s="62">
        <f t="shared" si="6"/>
        <v>4.7084389713871785E-2</v>
      </c>
      <c r="Q9" s="30">
        <v>100</v>
      </c>
      <c r="R9" s="62">
        <f t="shared" si="7"/>
        <v>3.4686090877558098E-2</v>
      </c>
      <c r="S9" s="30">
        <v>100</v>
      </c>
      <c r="T9" s="62">
        <f t="shared" si="8"/>
        <v>3.6363636363636362E-2</v>
      </c>
      <c r="U9" s="30">
        <v>100</v>
      </c>
      <c r="V9" s="62">
        <f t="shared" si="9"/>
        <v>3.5561877667140827E-2</v>
      </c>
      <c r="W9" s="30">
        <v>100</v>
      </c>
      <c r="X9" s="62">
        <f t="shared" si="10"/>
        <v>3.4328870580157912E-2</v>
      </c>
      <c r="Y9" s="30">
        <v>100</v>
      </c>
      <c r="Z9" s="62">
        <f t="shared" si="11"/>
        <v>3.2185387833923398E-2</v>
      </c>
      <c r="AA9" s="63">
        <f t="shared" si="12"/>
        <v>1200</v>
      </c>
      <c r="AB9" s="62">
        <f t="shared" si="13"/>
        <v>3.8245792962774097E-2</v>
      </c>
      <c r="AC9" s="24"/>
    </row>
    <row r="10" spans="1:29" ht="19.5" customHeight="1">
      <c r="A10" s="24"/>
      <c r="B10" s="60" t="s">
        <v>62</v>
      </c>
      <c r="C10" s="61">
        <v>300</v>
      </c>
      <c r="D10" s="62">
        <f t="shared" si="0"/>
        <v>0.11904761904761904</v>
      </c>
      <c r="E10" s="61">
        <v>300</v>
      </c>
      <c r="F10" s="62">
        <f t="shared" si="1"/>
        <v>0.1271186440677966</v>
      </c>
      <c r="G10" s="61">
        <v>300</v>
      </c>
      <c r="H10" s="62">
        <f t="shared" si="2"/>
        <v>0.15267175572519084</v>
      </c>
      <c r="I10" s="61">
        <v>300</v>
      </c>
      <c r="J10" s="62">
        <f t="shared" si="3"/>
        <v>0.13805798435342845</v>
      </c>
      <c r="K10" s="61">
        <v>400</v>
      </c>
      <c r="L10" s="62">
        <f t="shared" si="4"/>
        <v>0.15360983102918588</v>
      </c>
      <c r="M10" s="61">
        <v>300</v>
      </c>
      <c r="N10" s="62">
        <f t="shared" si="5"/>
        <v>0.11867088607594936</v>
      </c>
      <c r="O10" s="30">
        <v>300</v>
      </c>
      <c r="P10" s="62">
        <f t="shared" si="6"/>
        <v>0.10865628395508874</v>
      </c>
      <c r="Q10" s="30">
        <v>300</v>
      </c>
      <c r="R10" s="62">
        <f t="shared" si="7"/>
        <v>0.1040582726326743</v>
      </c>
      <c r="S10" s="30">
        <v>300</v>
      </c>
      <c r="T10" s="62">
        <f t="shared" si="8"/>
        <v>0.10909090909090909</v>
      </c>
      <c r="U10" s="30">
        <v>300</v>
      </c>
      <c r="V10" s="62">
        <f t="shared" si="9"/>
        <v>0.10668563300142248</v>
      </c>
      <c r="W10" s="30">
        <v>300</v>
      </c>
      <c r="X10" s="62">
        <f t="shared" si="10"/>
        <v>0.10298661174047374</v>
      </c>
      <c r="Y10" s="30">
        <v>300</v>
      </c>
      <c r="Z10" s="62">
        <f t="shared" si="11"/>
        <v>9.6556163501770195E-2</v>
      </c>
      <c r="AA10" s="63">
        <f t="shared" si="12"/>
        <v>3700</v>
      </c>
      <c r="AB10" s="62">
        <f t="shared" si="13"/>
        <v>0.11792452830188679</v>
      </c>
      <c r="AC10" s="24"/>
    </row>
    <row r="11" spans="1:29" ht="19.5" customHeight="1">
      <c r="A11" s="24"/>
      <c r="B11" s="60" t="s">
        <v>63</v>
      </c>
      <c r="C11" s="61">
        <v>700</v>
      </c>
      <c r="D11" s="62">
        <f t="shared" si="0"/>
        <v>0.27777777777777779</v>
      </c>
      <c r="E11" s="61">
        <v>750</v>
      </c>
      <c r="F11" s="62">
        <f t="shared" si="1"/>
        <v>0.31779661016949151</v>
      </c>
      <c r="G11" s="61">
        <v>300</v>
      </c>
      <c r="H11" s="62">
        <f t="shared" si="2"/>
        <v>0.15267175572519084</v>
      </c>
      <c r="I11" s="61">
        <v>400</v>
      </c>
      <c r="J11" s="62">
        <f t="shared" si="3"/>
        <v>0.18407731247123793</v>
      </c>
      <c r="K11" s="61">
        <v>800</v>
      </c>
      <c r="L11" s="62">
        <f t="shared" si="4"/>
        <v>0.30721966205837176</v>
      </c>
      <c r="M11" s="61">
        <v>700</v>
      </c>
      <c r="N11" s="62">
        <f t="shared" si="5"/>
        <v>0.27689873417721517</v>
      </c>
      <c r="O11" s="30">
        <v>770</v>
      </c>
      <c r="P11" s="62">
        <f t="shared" si="6"/>
        <v>0.2788844621513944</v>
      </c>
      <c r="Q11" s="30">
        <v>900</v>
      </c>
      <c r="R11" s="62">
        <f t="shared" si="7"/>
        <v>0.31217481789802287</v>
      </c>
      <c r="S11" s="30">
        <v>920</v>
      </c>
      <c r="T11" s="62">
        <f t="shared" si="8"/>
        <v>0.33454545454545453</v>
      </c>
      <c r="U11" s="30">
        <v>1000</v>
      </c>
      <c r="V11" s="62">
        <f t="shared" si="9"/>
        <v>0.35561877667140823</v>
      </c>
      <c r="W11" s="30">
        <v>1100</v>
      </c>
      <c r="X11" s="62">
        <f t="shared" si="10"/>
        <v>0.37761757638173704</v>
      </c>
      <c r="Y11" s="30">
        <v>1300</v>
      </c>
      <c r="Z11" s="62">
        <f t="shared" si="11"/>
        <v>0.41841004184100417</v>
      </c>
      <c r="AA11" s="63">
        <f t="shared" si="12"/>
        <v>9640</v>
      </c>
      <c r="AB11" s="62">
        <f t="shared" si="13"/>
        <v>0.30724120346761857</v>
      </c>
      <c r="AC11" s="24"/>
    </row>
    <row r="12" spans="1:29" ht="19.5" customHeight="1">
      <c r="A12" s="24"/>
      <c r="B12" s="60" t="s">
        <v>64</v>
      </c>
      <c r="C12" s="61">
        <v>20</v>
      </c>
      <c r="D12" s="62">
        <f t="shared" si="0"/>
        <v>7.9365079365079361E-3</v>
      </c>
      <c r="E12" s="61">
        <v>10</v>
      </c>
      <c r="F12" s="62">
        <f t="shared" si="1"/>
        <v>4.2372881355932203E-3</v>
      </c>
      <c r="G12" s="61">
        <v>15</v>
      </c>
      <c r="H12" s="62">
        <f t="shared" si="2"/>
        <v>7.6335877862595417E-3</v>
      </c>
      <c r="I12" s="61">
        <v>3</v>
      </c>
      <c r="J12" s="62">
        <f t="shared" si="3"/>
        <v>1.3805798435342844E-3</v>
      </c>
      <c r="K12" s="61">
        <v>4</v>
      </c>
      <c r="L12" s="62">
        <f t="shared" si="4"/>
        <v>1.5360983102918587E-3</v>
      </c>
      <c r="M12" s="61">
        <v>8</v>
      </c>
      <c r="N12" s="62">
        <f t="shared" si="5"/>
        <v>3.1645569620253164E-3</v>
      </c>
      <c r="O12" s="30">
        <v>11</v>
      </c>
      <c r="P12" s="62">
        <f t="shared" si="6"/>
        <v>3.9840637450199202E-3</v>
      </c>
      <c r="Q12" s="30">
        <v>13</v>
      </c>
      <c r="R12" s="62">
        <f t="shared" si="7"/>
        <v>4.5091918140825532E-3</v>
      </c>
      <c r="S12" s="30">
        <v>30</v>
      </c>
      <c r="T12" s="62">
        <f t="shared" si="8"/>
        <v>1.090909090909091E-2</v>
      </c>
      <c r="U12" s="30">
        <v>12</v>
      </c>
      <c r="V12" s="62">
        <f t="shared" si="9"/>
        <v>4.2674253200568994E-3</v>
      </c>
      <c r="W12" s="30">
        <v>13</v>
      </c>
      <c r="X12" s="62">
        <f t="shared" si="10"/>
        <v>4.4627531754205287E-3</v>
      </c>
      <c r="Y12" s="30">
        <v>7</v>
      </c>
      <c r="Z12" s="62">
        <f t="shared" si="11"/>
        <v>2.2529771483746379E-3</v>
      </c>
      <c r="AA12" s="63">
        <f t="shared" si="12"/>
        <v>146</v>
      </c>
      <c r="AB12" s="62">
        <f t="shared" si="13"/>
        <v>4.6532381438041817E-3</v>
      </c>
      <c r="AC12" s="24"/>
    </row>
    <row r="13" spans="1:29" ht="19.5" customHeight="1">
      <c r="A13" s="24"/>
      <c r="B13" s="64" t="s">
        <v>55</v>
      </c>
      <c r="C13" s="65">
        <f>SUM(C5:C12)</f>
        <v>2520</v>
      </c>
      <c r="D13" s="66">
        <f t="shared" si="0"/>
        <v>1</v>
      </c>
      <c r="E13" s="65">
        <f>SUM(E5:E12)</f>
        <v>2360</v>
      </c>
      <c r="F13" s="66">
        <f t="shared" si="1"/>
        <v>1</v>
      </c>
      <c r="G13" s="65">
        <f>SUM(G5:G12)</f>
        <v>1965</v>
      </c>
      <c r="H13" s="66">
        <f t="shared" si="2"/>
        <v>1</v>
      </c>
      <c r="I13" s="65">
        <f>SUM(I5:I12)</f>
        <v>2173</v>
      </c>
      <c r="J13" s="66">
        <f t="shared" si="3"/>
        <v>1</v>
      </c>
      <c r="K13" s="65">
        <f>SUM(K5:K12)</f>
        <v>2604</v>
      </c>
      <c r="L13" s="66">
        <f t="shared" si="4"/>
        <v>1</v>
      </c>
      <c r="M13" s="65">
        <f>SUM(M5:M12)</f>
        <v>2528</v>
      </c>
      <c r="N13" s="66">
        <f t="shared" si="5"/>
        <v>1</v>
      </c>
      <c r="O13" s="59">
        <f>SUM(O5:O12)</f>
        <v>2761</v>
      </c>
      <c r="P13" s="66">
        <f t="shared" si="6"/>
        <v>1</v>
      </c>
      <c r="Q13" s="59">
        <f>SUM(Q5:Q12)</f>
        <v>2883</v>
      </c>
      <c r="R13" s="66">
        <f t="shared" si="7"/>
        <v>1</v>
      </c>
      <c r="S13" s="59">
        <f>SUM(S5:S12)</f>
        <v>2750</v>
      </c>
      <c r="T13" s="66">
        <f t="shared" si="8"/>
        <v>1</v>
      </c>
      <c r="U13" s="59">
        <f>SUM(U5:U12)</f>
        <v>2812</v>
      </c>
      <c r="V13" s="66">
        <f t="shared" si="9"/>
        <v>1</v>
      </c>
      <c r="W13" s="59">
        <f>SUM(W5:W12)</f>
        <v>2913</v>
      </c>
      <c r="X13" s="66">
        <f t="shared" si="10"/>
        <v>1</v>
      </c>
      <c r="Y13" s="59">
        <f>SUM(Y5:Y12)</f>
        <v>3107</v>
      </c>
      <c r="Z13" s="66">
        <f t="shared" si="11"/>
        <v>1</v>
      </c>
      <c r="AA13" s="67">
        <f t="shared" si="12"/>
        <v>31376</v>
      </c>
      <c r="AB13" s="58"/>
      <c r="AC13" s="24"/>
    </row>
    <row r="14" spans="1:29" ht="27.75" customHeight="1">
      <c r="A14" s="24"/>
      <c r="B14" s="51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24"/>
      <c r="T14" s="68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ht="27.75" customHeight="1">
      <c r="A15" s="24"/>
      <c r="B15" s="51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24"/>
      <c r="T15" s="68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27.75" customHeight="1">
      <c r="A16" s="24"/>
      <c r="B16" s="51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24"/>
      <c r="T16" s="68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ht="27.75" customHeight="1">
      <c r="A17" s="24"/>
      <c r="B17" s="51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24"/>
      <c r="T17" s="68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ht="27.75" customHeight="1">
      <c r="A18" s="24"/>
      <c r="B18" s="51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24"/>
      <c r="T18" s="68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27.75" customHeight="1">
      <c r="A19" s="24"/>
      <c r="B19" s="51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24"/>
      <c r="T19" s="68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15">
      <c r="A20" s="24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ht="15">
      <c r="A21" s="24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15">
      <c r="A22" s="24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5">
      <c r="A23" s="24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</row>
    <row r="24" spans="1:29" ht="15">
      <c r="A24" s="24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</row>
    <row r="25" spans="1:29" ht="15">
      <c r="A25" s="24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</row>
    <row r="26" spans="1:29" ht="15">
      <c r="A26" s="2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</row>
    <row r="27" spans="1:29" ht="15">
      <c r="A27" s="24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</row>
    <row r="28" spans="1:29" ht="15">
      <c r="A28" s="24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15">
      <c r="A29" s="24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</sheetData>
  <mergeCells count="14">
    <mergeCell ref="W3:X3"/>
    <mergeCell ref="Y3:Z3"/>
    <mergeCell ref="B1:L1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Comece aqui ✅</vt:lpstr>
      <vt:lpstr>Instruções 📖</vt:lpstr>
      <vt:lpstr>1. Funil de Vendas</vt:lpstr>
      <vt:lpstr>2. Visitas x Origem</vt:lpstr>
      <vt:lpstr>3. Leads x Tipos de Material</vt:lpstr>
      <vt:lpstr>4. Leads x Origem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2022-08-08T16:20:42Z</dcterms:created>
  <dcterms:modified xsi:type="dcterms:W3CDTF">2022-08-08T16:21:50Z</dcterms:modified>
</cp:coreProperties>
</file>